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600" windowHeight="11760" activeTab="0"/>
  </bookViews>
  <sheets>
    <sheet name="Plan1" sheetId="1" r:id="rId1"/>
    <sheet name="Plan2" sheetId="2" r:id="rId2"/>
    <sheet name="Plan3" sheetId="3" r:id="rId3"/>
  </sheets>
  <definedNames/>
  <calcPr fullCalcOnLoad="1"/>
</workbook>
</file>

<file path=xl/comments1.xml><?xml version="1.0" encoding="utf-8"?>
<comments xmlns="http://schemas.openxmlformats.org/spreadsheetml/2006/main">
  <authors>
    <author>Patricia Reis Santos</author>
    <author>Patricia</author>
    <author>Alessandra Beatriz Ribeiro da Costa</author>
    <author>55026</author>
    <author>Lucas Azevedo</author>
    <author>195529</author>
  </authors>
  <commentList>
    <comment ref="C4" authorId="0">
      <text>
        <r>
          <rPr>
            <b/>
            <sz val="9"/>
            <rFont val="Tahoma"/>
            <family val="2"/>
          </rPr>
          <t>Patricia Reis Santos:</t>
        </r>
        <r>
          <rPr>
            <sz val="9"/>
            <rFont val="Tahoma"/>
            <family val="2"/>
          </rPr>
          <t xml:space="preserve">
DO 2596 DE 30/12/19
TERMO ADITIVO REF TC 134/18</t>
        </r>
      </text>
    </comment>
    <comment ref="C5" authorId="0">
      <text>
        <r>
          <rPr>
            <b/>
            <sz val="9"/>
            <rFont val="Tahoma"/>
            <family val="2"/>
          </rPr>
          <t>Patricia Reis Santos:</t>
        </r>
        <r>
          <rPr>
            <sz val="9"/>
            <rFont val="Tahoma"/>
            <family val="2"/>
          </rPr>
          <t xml:space="preserve">
DO 2610 DE 21/01/20 - 3º ADITIVO - 70 CRIANÇAS</t>
        </r>
      </text>
    </comment>
    <comment ref="C6" authorId="0">
      <text>
        <r>
          <rPr>
            <b/>
            <sz val="9"/>
            <rFont val="Tahoma"/>
            <family val="2"/>
          </rPr>
          <t>Patricia Reis Santos:</t>
        </r>
        <r>
          <rPr>
            <sz val="9"/>
            <rFont val="Tahoma"/>
            <family val="2"/>
          </rPr>
          <t xml:space="preserve">
DO 2610 DE 21/01/20 - TERMO ADITIVO  TC 026/18</t>
        </r>
      </text>
    </comment>
    <comment ref="C20" authorId="0">
      <text>
        <r>
          <rPr>
            <b/>
            <sz val="9"/>
            <rFont val="Tahoma"/>
            <family val="2"/>
          </rPr>
          <t>Patricia Reis Santos:</t>
        </r>
        <r>
          <rPr>
            <sz val="9"/>
            <rFont val="Tahoma"/>
            <family val="2"/>
          </rPr>
          <t xml:space="preserve">
DO2610 21/01/20 - 022/2018 - 3º TERMO ADITIVO - ATENDIMENTO DE 100 CRIANÇAS</t>
        </r>
      </text>
    </comment>
    <comment ref="L21" authorId="0">
      <text>
        <r>
          <rPr>
            <b/>
            <sz val="9"/>
            <rFont val="Tahoma"/>
            <family val="2"/>
          </rPr>
          <t>Patricia Reis Santos:</t>
        </r>
        <r>
          <rPr>
            <sz val="9"/>
            <rFont val="Tahoma"/>
            <family val="2"/>
          </rPr>
          <t xml:space="preserve">
DO 2598 DE 03/01/20
ATLETISMO - 09/20</t>
        </r>
      </text>
    </comment>
    <comment ref="L22" authorId="0">
      <text>
        <r>
          <rPr>
            <b/>
            <sz val="9"/>
            <rFont val="Tahoma"/>
            <family val="2"/>
          </rPr>
          <t>Patricia Reis Santos:</t>
        </r>
        <r>
          <rPr>
            <sz val="9"/>
            <rFont val="Tahoma"/>
            <family val="2"/>
          </rPr>
          <t xml:space="preserve">
DO 2614 DE 27/01/2020
37/20 - ATLETISMO PARA TODOS</t>
        </r>
      </text>
    </comment>
    <comment ref="L26" authorId="0">
      <text>
        <r>
          <rPr>
            <b/>
            <sz val="9"/>
            <rFont val="Tahoma"/>
            <family val="2"/>
          </rPr>
          <t>Patricia Reis Santos:</t>
        </r>
        <r>
          <rPr>
            <sz val="9"/>
            <rFont val="Tahoma"/>
            <family val="2"/>
          </rPr>
          <t xml:space="preserve">
DO 2598 DE 03/01/20
CAPOERA NA PASSARELA - 11/20</t>
        </r>
      </text>
    </comment>
    <comment ref="B31" authorId="0">
      <text>
        <r>
          <rPr>
            <b/>
            <sz val="9"/>
            <rFont val="Tahoma"/>
            <family val="2"/>
          </rPr>
          <t>Patricia Reis Santos:</t>
        </r>
        <r>
          <rPr>
            <sz val="9"/>
            <rFont val="Tahoma"/>
            <family val="2"/>
          </rPr>
          <t xml:space="preserve">
DO 2610 DE 21/01/520
TERMO ADITIVO REF TERMO DE FOMENTO 042/18</t>
        </r>
      </text>
    </comment>
    <comment ref="C31" authorId="0">
      <text>
        <r>
          <rPr>
            <b/>
            <sz val="9"/>
            <rFont val="Tahoma"/>
            <family val="2"/>
          </rPr>
          <t>Patricia Reis Santos:</t>
        </r>
        <r>
          <rPr>
            <sz val="9"/>
            <rFont val="Tahoma"/>
            <family val="2"/>
          </rPr>
          <t xml:space="preserve">
DO 2595 DE 27/12/19
TERMO ADITIVO REF TERMO DE COLABORAÇÃO N.º 133/18</t>
        </r>
      </text>
    </comment>
    <comment ref="B32" authorId="0">
      <text>
        <r>
          <rPr>
            <b/>
            <sz val="9"/>
            <rFont val="Tahoma"/>
            <family val="2"/>
          </rPr>
          <t>Patricia Reis Santos:</t>
        </r>
        <r>
          <rPr>
            <sz val="9"/>
            <rFont val="Tahoma"/>
            <family val="2"/>
          </rPr>
          <t xml:space="preserve">
DO 2501 DE 14.08.19
BAIRRO EDUCADOR
VALOR TOTAL R$ 839.999,99 ADITIVO PRORROGAÇÃO E PRAZO DE 14/02/2020 A 12/08/2020 - TYERMO 160</t>
        </r>
      </text>
    </comment>
    <comment ref="C32" authorId="0">
      <text>
        <r>
          <rPr>
            <b/>
            <sz val="9"/>
            <rFont val="Tahoma"/>
            <family val="2"/>
          </rPr>
          <t>Patricia Reis Santos:</t>
        </r>
        <r>
          <rPr>
            <sz val="9"/>
            <rFont val="Tahoma"/>
            <family val="2"/>
          </rPr>
          <t xml:space="preserve">
DO 2596 DE 30/12/19
TERMO ADITIVO REF TC 061/19</t>
        </r>
      </text>
    </comment>
    <comment ref="L33" authorId="0">
      <text>
        <r>
          <rPr>
            <b/>
            <sz val="9"/>
            <rFont val="Tahoma"/>
            <family val="2"/>
          </rPr>
          <t>Patricia Reis Santos:</t>
        </r>
        <r>
          <rPr>
            <sz val="9"/>
            <rFont val="Tahoma"/>
            <family val="2"/>
          </rPr>
          <t xml:space="preserve">
DO 2598 DE 03/01/20
JIU JITSU - 12/20</t>
        </r>
      </text>
    </comment>
    <comment ref="L34" authorId="0">
      <text>
        <r>
          <rPr>
            <b/>
            <sz val="9"/>
            <rFont val="Tahoma"/>
            <family val="2"/>
          </rPr>
          <t>Patricia Reis Santos:</t>
        </r>
        <r>
          <rPr>
            <sz val="9"/>
            <rFont val="Tahoma"/>
            <family val="2"/>
          </rPr>
          <t xml:space="preserve">
DO 2614 DE 27/01/2020
47/20 - JIU-JITSU DE ALTO RENDIMENTO</t>
        </r>
      </text>
    </comment>
    <comment ref="C36" authorId="0">
      <text>
        <r>
          <rPr>
            <b/>
            <sz val="9"/>
            <rFont val="Tahoma"/>
            <family val="2"/>
          </rPr>
          <t>Patricia Reis Santos:</t>
        </r>
        <r>
          <rPr>
            <sz val="9"/>
            <rFont val="Tahoma"/>
            <family val="2"/>
          </rPr>
          <t xml:space="preserve">
DO 2610 21/01/20 - 024/2018 - 3 ADITIVO ATENDIMENTO DE 180 CRIANÇAS E ADOLECENTES</t>
        </r>
      </text>
    </comment>
    <comment ref="C37" authorId="0">
      <text>
        <r>
          <rPr>
            <b/>
            <sz val="9"/>
            <rFont val="Tahoma"/>
            <family val="2"/>
          </rPr>
          <t>Patricia Reis Santos:</t>
        </r>
        <r>
          <rPr>
            <sz val="9"/>
            <rFont val="Tahoma"/>
            <family val="2"/>
          </rPr>
          <t xml:space="preserve">
DO 2595 DE 27/12/19
TERMO ADITIVO REF TERMO DE COLABORAÇÃO N.º 136/18</t>
        </r>
      </text>
    </comment>
    <comment ref="B38" authorId="0">
      <text>
        <r>
          <rPr>
            <b/>
            <sz val="9"/>
            <rFont val="Tahoma"/>
            <family val="2"/>
          </rPr>
          <t>Patricia Reis Santos:</t>
        </r>
        <r>
          <rPr>
            <sz val="9"/>
            <rFont val="Tahoma"/>
            <family val="2"/>
          </rPr>
          <t xml:space="preserve">
DO 2610 DE 21/01/20 - TERMO ADITIVO REF TERMO DE COLABORAÇÃO 032/18</t>
        </r>
      </text>
    </comment>
    <comment ref="C38" authorId="0">
      <text>
        <r>
          <rPr>
            <b/>
            <sz val="9"/>
            <rFont val="Tahoma"/>
            <family val="2"/>
          </rPr>
          <t>Patricia Reis Santos:</t>
        </r>
        <r>
          <rPr>
            <sz val="9"/>
            <rFont val="Tahoma"/>
            <family val="2"/>
          </rPr>
          <t xml:space="preserve">
DO 2595 DE 27/12/19
TERMO ADITIVO REF TERMO DE COLABORAÇÃO N.º 002/19</t>
        </r>
      </text>
    </comment>
    <comment ref="L39" authorId="0">
      <text>
        <r>
          <rPr>
            <b/>
            <sz val="9"/>
            <rFont val="Tahoma"/>
            <family val="2"/>
          </rPr>
          <t>Patricia Reis Santos:</t>
        </r>
        <r>
          <rPr>
            <sz val="9"/>
            <rFont val="Tahoma"/>
            <family val="2"/>
          </rPr>
          <t xml:space="preserve">
DO 2614 DE 27/01/2020
38/20 - PROJETO ACESA EFEICIENTE GOALBALL</t>
        </r>
      </text>
    </comment>
    <comment ref="L40" authorId="0">
      <text>
        <r>
          <rPr>
            <b/>
            <sz val="9"/>
            <rFont val="Tahoma"/>
            <family val="2"/>
          </rPr>
          <t>Patricia Reis Santos:</t>
        </r>
        <r>
          <rPr>
            <sz val="9"/>
            <rFont val="Tahoma"/>
            <family val="2"/>
          </rPr>
          <t xml:space="preserve">
DO 2614 DE 27/01/2020
39/20 - HENDEBOL EM CADEIRA DE RODAS</t>
        </r>
      </text>
    </comment>
    <comment ref="B42" authorId="0">
      <text>
        <r>
          <rPr>
            <b/>
            <sz val="9"/>
            <rFont val="Tahoma"/>
            <family val="2"/>
          </rPr>
          <t>Patricia Reis Santos:</t>
        </r>
        <r>
          <rPr>
            <sz val="9"/>
            <rFont val="Tahoma"/>
            <family val="2"/>
          </rPr>
          <t xml:space="preserve">
DO 2610 DE 21/01/20 - TERMO ADITIVO REF TERMO DE FOMENTO 027/18</t>
        </r>
      </text>
    </comment>
    <comment ref="L42" authorId="0">
      <text>
        <r>
          <rPr>
            <b/>
            <sz val="9"/>
            <rFont val="Tahoma"/>
            <family val="2"/>
          </rPr>
          <t>Patricia Reis Santos:</t>
        </r>
        <r>
          <rPr>
            <sz val="9"/>
            <rFont val="Tahoma"/>
            <family val="2"/>
          </rPr>
          <t xml:space="preserve">
DO 2614 - 27/01/20
16/20 - PROJETO PARADESPORTIVO</t>
        </r>
      </text>
    </comment>
    <comment ref="C45" authorId="0">
      <text>
        <r>
          <rPr>
            <b/>
            <sz val="9"/>
            <rFont val="Tahoma"/>
            <family val="2"/>
          </rPr>
          <t>Patricia Reis Santos:</t>
        </r>
        <r>
          <rPr>
            <sz val="9"/>
            <rFont val="Tahoma"/>
            <family val="2"/>
          </rPr>
          <t xml:space="preserve">
DO 2617 DE 30/01/20
001/2020 - LORD JIU JITSU</t>
        </r>
      </text>
    </comment>
    <comment ref="B46" authorId="0">
      <text>
        <r>
          <rPr>
            <b/>
            <sz val="9"/>
            <rFont val="Tahoma"/>
            <family val="2"/>
          </rPr>
          <t>Patricia Reis Santos:</t>
        </r>
        <r>
          <rPr>
            <sz val="9"/>
            <rFont val="Tahoma"/>
            <family val="2"/>
          </rPr>
          <t xml:space="preserve">
DO 2610 DE 21/01/20 TERMO ADITIDO REF TF 057/18</t>
        </r>
      </text>
    </comment>
    <comment ref="L47" authorId="0">
      <text>
        <r>
          <rPr>
            <b/>
            <sz val="9"/>
            <rFont val="Tahoma"/>
            <family val="2"/>
          </rPr>
          <t>Patricia Reis Santos:</t>
        </r>
        <r>
          <rPr>
            <sz val="9"/>
            <rFont val="Tahoma"/>
            <family val="2"/>
          </rPr>
          <t xml:space="preserve">
DO 2598 DE 03/01/20
PROJETO DE FÉRIAS TAEKWONDO - 08/20
</t>
        </r>
      </text>
    </comment>
    <comment ref="L48" authorId="0">
      <text>
        <r>
          <rPr>
            <b/>
            <sz val="9"/>
            <rFont val="Tahoma"/>
            <family val="2"/>
          </rPr>
          <t>Patricia Reis Santos:</t>
        </r>
        <r>
          <rPr>
            <sz val="9"/>
            <rFont val="Tahoma"/>
            <family val="2"/>
          </rPr>
          <t xml:space="preserve">
DO 2614 - 27/01/20
17/20 - PROJETO FLORIPA TAEKWONDO TEAM</t>
        </r>
      </text>
    </comment>
    <comment ref="H52" authorId="0">
      <text>
        <r>
          <rPr>
            <b/>
            <sz val="9"/>
            <rFont val="Tahoma"/>
            <family val="2"/>
          </rPr>
          <t>Patricia Reis Santos:</t>
        </r>
        <r>
          <rPr>
            <sz val="9"/>
            <rFont val="Tahoma"/>
            <family val="2"/>
          </rPr>
          <t xml:space="preserve">
DO 2629 DE 17/02/20 - FAM PELA CIDADE - 014/20</t>
        </r>
      </text>
    </comment>
    <comment ref="L57" authorId="0">
      <text>
        <r>
          <rPr>
            <b/>
            <sz val="9"/>
            <rFont val="Tahoma"/>
            <family val="2"/>
          </rPr>
          <t>Patricia Reis Santos:</t>
        </r>
        <r>
          <rPr>
            <sz val="9"/>
            <rFont val="Tahoma"/>
            <family val="2"/>
          </rPr>
          <t xml:space="preserve">
DO 2598 DE 03/01/20
13/20 - skate</t>
        </r>
      </text>
    </comment>
    <comment ref="C58" authorId="0">
      <text>
        <r>
          <rPr>
            <b/>
            <sz val="9"/>
            <rFont val="Tahoma"/>
            <family val="2"/>
          </rPr>
          <t>Patricia Reis Santos:</t>
        </r>
        <r>
          <rPr>
            <sz val="9"/>
            <rFont val="Tahoma"/>
            <family val="2"/>
          </rPr>
          <t xml:space="preserve">
DO 2595 DE 27/12/19
TERMO ADITIVO REF TERMO DE COLABORAÇÃO N.º 153/18</t>
        </r>
      </text>
    </comment>
    <comment ref="B59" authorId="0">
      <text>
        <r>
          <rPr>
            <b/>
            <sz val="9"/>
            <rFont val="Tahoma"/>
            <family val="2"/>
          </rPr>
          <t>Patricia Reis Santos:</t>
        </r>
        <r>
          <rPr>
            <sz val="9"/>
            <rFont val="Tahoma"/>
            <family val="2"/>
          </rPr>
          <t xml:space="preserve">
DO 2610 DE 21/01/20 - TERMO ADITIVO REF TERMO DE DOMENTO N.º 031/18</t>
        </r>
      </text>
    </comment>
    <comment ref="C59" authorId="0">
      <text>
        <r>
          <rPr>
            <b/>
            <sz val="9"/>
            <rFont val="Tahoma"/>
            <family val="2"/>
          </rPr>
          <t>Patricia Reis Santos:</t>
        </r>
        <r>
          <rPr>
            <sz val="9"/>
            <rFont val="Tahoma"/>
            <family val="2"/>
          </rPr>
          <t xml:space="preserve">
DO 2595 DE 27/12/19
TERMO ADITIVO REF TERMO DE COLABORAÇÃO N.º 135/18</t>
        </r>
      </text>
    </comment>
    <comment ref="B60" authorId="0">
      <text>
        <r>
          <rPr>
            <b/>
            <sz val="9"/>
            <rFont val="Tahoma"/>
            <family val="2"/>
          </rPr>
          <t>Patricia Reis Santos:</t>
        </r>
        <r>
          <rPr>
            <sz val="9"/>
            <rFont val="Tahoma"/>
            <family val="2"/>
          </rPr>
          <t xml:space="preserve">
DO 2610 DE 21/01/20
TERMO ADITIVO AO TERMO DE FOMENTO 030/18</t>
        </r>
      </text>
    </comment>
    <comment ref="C60" authorId="0">
      <text>
        <r>
          <rPr>
            <b/>
            <sz val="9"/>
            <rFont val="Tahoma"/>
            <family val="2"/>
          </rPr>
          <t>Patricia Reis Santos:</t>
        </r>
        <r>
          <rPr>
            <sz val="9"/>
            <rFont val="Tahoma"/>
            <family val="2"/>
          </rPr>
          <t xml:space="preserve">
DO 2595 DE 27/12/19
TERMO ADITIVO REF TERMO DE COLABORAÇÃO N.º 149/18</t>
        </r>
      </text>
    </comment>
    <comment ref="L61" authorId="0">
      <text>
        <r>
          <rPr>
            <b/>
            <sz val="9"/>
            <rFont val="Tahoma"/>
            <family val="2"/>
          </rPr>
          <t>Patricia Reis Santos:</t>
        </r>
        <r>
          <rPr>
            <sz val="9"/>
            <rFont val="Tahoma"/>
            <family val="2"/>
          </rPr>
          <t xml:space="preserve">
DO 2598 DE 03/01/20
PASSARELA NATAÇÃO - 06/20</t>
        </r>
      </text>
    </comment>
    <comment ref="L62" authorId="0">
      <text>
        <r>
          <rPr>
            <b/>
            <sz val="9"/>
            <rFont val="Tahoma"/>
            <family val="2"/>
          </rPr>
          <t>Patricia Reis Santos:</t>
        </r>
        <r>
          <rPr>
            <sz val="9"/>
            <rFont val="Tahoma"/>
            <family val="2"/>
          </rPr>
          <t xml:space="preserve">
DO 2614 DE 27/01/2020
22/20 - NATAÇÃO MASCULINA</t>
        </r>
      </text>
    </comment>
    <comment ref="L63" authorId="0">
      <text>
        <r>
          <rPr>
            <b/>
            <sz val="9"/>
            <rFont val="Tahoma"/>
            <family val="2"/>
          </rPr>
          <t>Patricia Reis Santos:</t>
        </r>
        <r>
          <rPr>
            <sz val="9"/>
            <rFont val="Tahoma"/>
            <family val="2"/>
          </rPr>
          <t xml:space="preserve">
DO 2614 DE 27/01/2020
NATAÇÃO FEMININA</t>
        </r>
      </text>
    </comment>
    <comment ref="L68" authorId="0">
      <text>
        <r>
          <rPr>
            <b/>
            <sz val="9"/>
            <rFont val="Tahoma"/>
            <family val="2"/>
          </rPr>
          <t>Patricia Reis Santos:</t>
        </r>
        <r>
          <rPr>
            <sz val="9"/>
            <rFont val="Tahoma"/>
            <family val="2"/>
          </rPr>
          <t xml:space="preserve">
DO 2614 DE 27/01/2020
40/20 - RENDIMENTO PUNHOBOL</t>
        </r>
      </text>
    </comment>
    <comment ref="L71" authorId="0">
      <text>
        <r>
          <rPr>
            <b/>
            <sz val="9"/>
            <rFont val="Tahoma"/>
            <family val="2"/>
          </rPr>
          <t>Patricia Reis Santos:</t>
        </r>
        <r>
          <rPr>
            <sz val="9"/>
            <rFont val="Tahoma"/>
            <family val="2"/>
          </rPr>
          <t xml:space="preserve">
DO 2614 - 27/01/20
14/20 - FUTSAL
</t>
        </r>
      </text>
    </comment>
    <comment ref="L72" authorId="0">
      <text>
        <r>
          <rPr>
            <b/>
            <sz val="9"/>
            <rFont val="Tahoma"/>
            <family val="2"/>
          </rPr>
          <t>Patricia Reis Santos:</t>
        </r>
        <r>
          <rPr>
            <sz val="9"/>
            <rFont val="Tahoma"/>
            <family val="2"/>
          </rPr>
          <t xml:space="preserve">
DO 2614 - 27/01/2020
20/20 - GINASTICA ARTISTICA</t>
        </r>
      </text>
    </comment>
    <comment ref="L73" authorId="0">
      <text>
        <r>
          <rPr>
            <b/>
            <sz val="9"/>
            <rFont val="Tahoma"/>
            <family val="2"/>
          </rPr>
          <t>Patricia Reis Santos:</t>
        </r>
        <r>
          <rPr>
            <sz val="9"/>
            <rFont val="Tahoma"/>
            <family val="2"/>
          </rPr>
          <t xml:space="preserve">
27/01/2020
20/20 - BASQUETE PARA TODOS</t>
        </r>
      </text>
    </comment>
    <comment ref="L74" authorId="0">
      <text>
        <r>
          <rPr>
            <b/>
            <sz val="9"/>
            <rFont val="Tahoma"/>
            <family val="2"/>
          </rPr>
          <t>Patricia Reis Santos:</t>
        </r>
        <r>
          <rPr>
            <sz val="9"/>
            <rFont val="Tahoma"/>
            <family val="2"/>
          </rPr>
          <t xml:space="preserve">
DO 2614 DE 27/01/2020
21/20 - GINASTICA RITIMICA</t>
        </r>
      </text>
    </comment>
    <comment ref="L75" authorId="0">
      <text>
        <r>
          <rPr>
            <b/>
            <sz val="9"/>
            <rFont val="Tahoma"/>
            <family val="2"/>
          </rPr>
          <t>Patricia Reis Santos:</t>
        </r>
        <r>
          <rPr>
            <sz val="9"/>
            <rFont val="Tahoma"/>
            <family val="2"/>
          </rPr>
          <t xml:space="preserve">
DO 2614 DE 27/01/2020
25/20 - A FORÇA DO TENIS DE FLORIPA</t>
        </r>
      </text>
    </comment>
    <comment ref="L76" authorId="0">
      <text>
        <r>
          <rPr>
            <b/>
            <sz val="9"/>
            <rFont val="Tahoma"/>
            <family val="2"/>
          </rPr>
          <t>Patricia Reis Santos:</t>
        </r>
        <r>
          <rPr>
            <sz val="9"/>
            <rFont val="Tahoma"/>
            <family val="2"/>
          </rPr>
          <t xml:space="preserve">
DO 2614 DE 27/01/2020
28/20 - JUDÔ PARA TODOS</t>
        </r>
      </text>
    </comment>
    <comment ref="L77" authorId="0">
      <text>
        <r>
          <rPr>
            <b/>
            <sz val="9"/>
            <rFont val="Tahoma"/>
            <family val="2"/>
          </rPr>
          <t>Patricia Reis Santos:</t>
        </r>
        <r>
          <rPr>
            <sz val="9"/>
            <rFont val="Tahoma"/>
            <family val="2"/>
          </rPr>
          <t xml:space="preserve">
DO 2614 DE 27/01/2020
33/20 - FUTSAL FEMININO</t>
        </r>
      </text>
    </comment>
    <comment ref="L82" authorId="0">
      <text>
        <r>
          <rPr>
            <b/>
            <sz val="9"/>
            <rFont val="Tahoma"/>
            <family val="2"/>
          </rPr>
          <t>Patricia Reis Santos:</t>
        </r>
        <r>
          <rPr>
            <sz val="9"/>
            <rFont val="Tahoma"/>
            <family val="2"/>
          </rPr>
          <t xml:space="preserve">
DO 2598 DE 03/01/20
FUTSAL - 10/20
</t>
        </r>
      </text>
    </comment>
    <comment ref="L83" authorId="0">
      <text>
        <r>
          <rPr>
            <b/>
            <sz val="9"/>
            <rFont val="Tahoma"/>
            <family val="2"/>
          </rPr>
          <t>Patricia Reis Santos:</t>
        </r>
        <r>
          <rPr>
            <sz val="9"/>
            <rFont val="Tahoma"/>
            <family val="2"/>
          </rPr>
          <t xml:space="preserve">
DO 2614 DE 27/01/2020
24/20 - FUTEBOL FEMININO</t>
        </r>
      </text>
    </comment>
    <comment ref="L84" authorId="0">
      <text>
        <r>
          <rPr>
            <b/>
            <sz val="9"/>
            <rFont val="Tahoma"/>
            <family val="2"/>
          </rPr>
          <t>Patricia Reis Santos:</t>
        </r>
        <r>
          <rPr>
            <sz val="9"/>
            <rFont val="Tahoma"/>
            <family val="2"/>
          </rPr>
          <t xml:space="preserve">
DO 2614 DE 27/01/2020
27/20 - FLORIPA FUTSAL 2020</t>
        </r>
      </text>
    </comment>
    <comment ref="L86" authorId="0">
      <text>
        <r>
          <rPr>
            <b/>
            <sz val="9"/>
            <rFont val="Tahoma"/>
            <family val="2"/>
          </rPr>
          <t>Patricia Reis Santos:</t>
        </r>
        <r>
          <rPr>
            <sz val="9"/>
            <rFont val="Tahoma"/>
            <family val="2"/>
          </rPr>
          <t xml:space="preserve">
DO 2614 DE 27/01/2020
42/20 - CRAQUES DO FUTURO</t>
        </r>
      </text>
    </comment>
    <comment ref="L87" authorId="0">
      <text>
        <r>
          <rPr>
            <b/>
            <sz val="9"/>
            <rFont val="Tahoma"/>
            <family val="2"/>
          </rPr>
          <t>Patricia Reis Santos:</t>
        </r>
        <r>
          <rPr>
            <sz val="9"/>
            <rFont val="Tahoma"/>
            <family val="2"/>
          </rPr>
          <t xml:space="preserve">
DO 2614 DE 27/01/2020
29/20 - PROJETO TENIS FLORIPA</t>
        </r>
      </text>
    </comment>
    <comment ref="L88" authorId="0">
      <text>
        <r>
          <rPr>
            <b/>
            <sz val="9"/>
            <rFont val="Tahoma"/>
            <family val="2"/>
          </rPr>
          <t>Patricia Reis Santos:</t>
        </r>
        <r>
          <rPr>
            <sz val="9"/>
            <rFont val="Tahoma"/>
            <family val="2"/>
          </rPr>
          <t xml:space="preserve">
DO 2614 DE 27/01/2020
30/20 - PROJETO VOLEIBOL MASCULINO</t>
        </r>
      </text>
    </comment>
    <comment ref="L89" authorId="0">
      <text>
        <r>
          <rPr>
            <b/>
            <sz val="9"/>
            <rFont val="Tahoma"/>
            <family val="2"/>
          </rPr>
          <t>Patricia Reis Santos:</t>
        </r>
        <r>
          <rPr>
            <sz val="9"/>
            <rFont val="Tahoma"/>
            <family val="2"/>
          </rPr>
          <t xml:space="preserve">
DO 2614 DE 27/01/2020
31/20 - VOLEIBOL DE AREIA MASCULINO</t>
        </r>
      </text>
    </comment>
    <comment ref="L93" authorId="0">
      <text>
        <r>
          <rPr>
            <b/>
            <sz val="9"/>
            <rFont val="Tahoma"/>
            <family val="2"/>
          </rPr>
          <t>Patricia Reis Santos:</t>
        </r>
        <r>
          <rPr>
            <sz val="9"/>
            <rFont val="Tahoma"/>
            <family val="2"/>
          </rPr>
          <t xml:space="preserve">
DO 2598 DE 03/01/20
TENIS DE MESA - 04/20</t>
        </r>
      </text>
    </comment>
    <comment ref="L94" authorId="0">
      <text>
        <r>
          <rPr>
            <b/>
            <sz val="9"/>
            <rFont val="Tahoma"/>
            <family val="2"/>
          </rPr>
          <t>Patricia Reis Santos:</t>
        </r>
        <r>
          <rPr>
            <sz val="9"/>
            <rFont val="Tahoma"/>
            <family val="2"/>
          </rPr>
          <t xml:space="preserve">
DO 2614 DE 27/01/2020
26/20 - FLORIPATEAM 2020</t>
        </r>
      </text>
    </comment>
    <comment ref="B96" authorId="0">
      <text>
        <r>
          <rPr>
            <b/>
            <sz val="9"/>
            <rFont val="Tahoma"/>
            <family val="2"/>
          </rPr>
          <t>Patricia Reis Santos:</t>
        </r>
        <r>
          <rPr>
            <sz val="9"/>
            <rFont val="Tahoma"/>
            <family val="2"/>
          </rPr>
          <t xml:space="preserve">
DO 2610 DE 21/01/20 TERMO ADITIDO REF TF 053/18</t>
        </r>
      </text>
    </comment>
    <comment ref="B101" authorId="0">
      <text>
        <r>
          <rPr>
            <b/>
            <sz val="9"/>
            <rFont val="Tahoma"/>
            <family val="2"/>
          </rPr>
          <t>Patricia Reis Santos:</t>
        </r>
        <r>
          <rPr>
            <sz val="9"/>
            <rFont val="Tahoma"/>
            <family val="2"/>
          </rPr>
          <t xml:space="preserve">
DO 2610 DE 21/01/20
TERMO ADITIVO REF TF 046/18</t>
        </r>
      </text>
    </comment>
    <comment ref="C101" authorId="0">
      <text>
        <r>
          <rPr>
            <b/>
            <sz val="9"/>
            <rFont val="Tahoma"/>
            <family val="2"/>
          </rPr>
          <t>Patricia Reis Santos:</t>
        </r>
        <r>
          <rPr>
            <sz val="9"/>
            <rFont val="Tahoma"/>
            <family val="2"/>
          </rPr>
          <t xml:space="preserve">
DO 2595 DE 27/12/19
TERMO ADITIVO REF TERMO DE COLABORAÇÃO N.º 150/18</t>
        </r>
      </text>
    </comment>
    <comment ref="L101" authorId="0">
      <text>
        <r>
          <rPr>
            <b/>
            <sz val="9"/>
            <rFont val="Tahoma"/>
            <family val="2"/>
          </rPr>
          <t>Patricia Reis Santos:</t>
        </r>
        <r>
          <rPr>
            <sz val="9"/>
            <rFont val="Tahoma"/>
            <family val="2"/>
          </rPr>
          <t xml:space="preserve">
DO 2614 - 27/01/20
FUTSAL MASCULINO - 15/20</t>
        </r>
      </text>
    </comment>
    <comment ref="B105" authorId="0">
      <text>
        <r>
          <rPr>
            <b/>
            <sz val="9"/>
            <rFont val="Tahoma"/>
            <family val="2"/>
          </rPr>
          <t>Patricia Reis Santos:</t>
        </r>
        <r>
          <rPr>
            <sz val="9"/>
            <rFont val="Tahoma"/>
            <family val="2"/>
          </rPr>
          <t xml:space="preserve">
DO 2610 DE 21/01/20
TERMO ADITIVO REF TERMO DE FOMENTO 028/2018</t>
        </r>
      </text>
    </comment>
    <comment ref="C105" authorId="0">
      <text>
        <r>
          <rPr>
            <b/>
            <sz val="9"/>
            <rFont val="Tahoma"/>
            <family val="2"/>
          </rPr>
          <t>Patricia Reis Santos:</t>
        </r>
        <r>
          <rPr>
            <sz val="9"/>
            <rFont val="Tahoma"/>
            <family val="2"/>
          </rPr>
          <t xml:space="preserve">
DO2599 DE 06/01/20 - 12 PARCELAS</t>
        </r>
      </text>
    </comment>
    <comment ref="B107" authorId="0">
      <text>
        <r>
          <rPr>
            <b/>
            <sz val="9"/>
            <rFont val="Tahoma"/>
            <family val="2"/>
          </rPr>
          <t>Patricia Reis Santos:</t>
        </r>
        <r>
          <rPr>
            <sz val="9"/>
            <rFont val="Tahoma"/>
            <family val="2"/>
          </rPr>
          <t xml:space="preserve">
DO 2610 DE 21/01/20 TERMO ADITIVO AO TERMO DE FOMENTO 029/18</t>
        </r>
      </text>
    </comment>
    <comment ref="C107" authorId="0">
      <text>
        <r>
          <rPr>
            <b/>
            <sz val="9"/>
            <rFont val="Tahoma"/>
            <family val="2"/>
          </rPr>
          <t>Patricia Reis Santos:</t>
        </r>
        <r>
          <rPr>
            <sz val="9"/>
            <rFont val="Tahoma"/>
            <family val="2"/>
          </rPr>
          <t xml:space="preserve">
DO 2595 DE 27/12/19
TERMO ADITIVO REF TERMO DE COLABORAÇÃO N.º 152/18</t>
        </r>
      </text>
    </comment>
    <comment ref="E107" authorId="0">
      <text>
        <r>
          <rPr>
            <b/>
            <sz val="9"/>
            <rFont val="Tahoma"/>
            <family val="2"/>
          </rPr>
          <t>Patricia Reis Santos:</t>
        </r>
        <r>
          <rPr>
            <sz val="9"/>
            <rFont val="Tahoma"/>
            <family val="2"/>
          </rPr>
          <t xml:space="preserve">
DO 2626 DE 12/02/20 - 052/2020</t>
        </r>
      </text>
    </comment>
    <comment ref="L107" authorId="0">
      <text>
        <r>
          <rPr>
            <b/>
            <sz val="9"/>
            <rFont val="Tahoma"/>
            <family val="2"/>
          </rPr>
          <t>Patricia Reis Santos:</t>
        </r>
        <r>
          <rPr>
            <sz val="9"/>
            <rFont val="Tahoma"/>
            <family val="2"/>
          </rPr>
          <t xml:space="preserve">
DO 2614 DE 27/01/2020
36/20UM SONHO OLIMPICO</t>
        </r>
      </text>
    </comment>
    <comment ref="B108" authorId="0">
      <text>
        <r>
          <rPr>
            <b/>
            <sz val="9"/>
            <rFont val="Tahoma"/>
            <family val="2"/>
          </rPr>
          <t>Patricia Reis Santos:</t>
        </r>
        <r>
          <rPr>
            <sz val="9"/>
            <rFont val="Tahoma"/>
            <family val="2"/>
          </rPr>
          <t xml:space="preserve">
DO 2610 DE 21/01/20 TERMO ADITIDO REF TF 059/18</t>
        </r>
      </text>
    </comment>
    <comment ref="L111" authorId="0">
      <text>
        <r>
          <rPr>
            <b/>
            <sz val="9"/>
            <rFont val="Tahoma"/>
            <family val="2"/>
          </rPr>
          <t>Patricia Reis Santos:</t>
        </r>
        <r>
          <rPr>
            <sz val="9"/>
            <rFont val="Tahoma"/>
            <family val="2"/>
          </rPr>
          <t xml:space="preserve">
DO 2614 - 27/01/20
18/20 - KARATE PARA COMUNIDADE</t>
        </r>
      </text>
    </comment>
    <comment ref="B113" authorId="0">
      <text>
        <r>
          <rPr>
            <b/>
            <sz val="9"/>
            <rFont val="Tahoma"/>
            <family val="2"/>
          </rPr>
          <t>Patricia Reis Santos:</t>
        </r>
        <r>
          <rPr>
            <sz val="9"/>
            <rFont val="Tahoma"/>
            <family val="2"/>
          </rPr>
          <t xml:space="preserve">
DO 2610 DE 21/01/20 TERMO ADITIDO REF TF 058/18</t>
        </r>
      </text>
    </comment>
    <comment ref="C113" authorId="0">
      <text>
        <r>
          <rPr>
            <b/>
            <sz val="9"/>
            <rFont val="Tahoma"/>
            <family val="2"/>
          </rPr>
          <t>Patricia Reis Santos:</t>
        </r>
        <r>
          <rPr>
            <sz val="9"/>
            <rFont val="Tahoma"/>
            <family val="2"/>
          </rPr>
          <t xml:space="preserve">
DO 2595 DE 27/12/19
TERMO ADITIVO REF TERMO DE COLABORAÇÃO N.º 157/18</t>
        </r>
      </text>
    </comment>
    <comment ref="E113" authorId="0">
      <text>
        <r>
          <rPr>
            <b/>
            <sz val="9"/>
            <rFont val="Tahoma"/>
            <family val="2"/>
          </rPr>
          <t>Patricia Reis Santos:</t>
        </r>
        <r>
          <rPr>
            <sz val="9"/>
            <rFont val="Tahoma"/>
            <family val="2"/>
          </rPr>
          <t xml:space="preserve">
DO 2626 - 12/02/20 -  6 PARCELAS - TERMO 049/2020</t>
        </r>
      </text>
    </comment>
    <comment ref="L114" authorId="0">
      <text>
        <r>
          <rPr>
            <b/>
            <sz val="9"/>
            <rFont val="Tahoma"/>
            <family val="2"/>
          </rPr>
          <t>Patricia Reis Santos:</t>
        </r>
        <r>
          <rPr>
            <sz val="9"/>
            <rFont val="Tahoma"/>
            <family val="2"/>
          </rPr>
          <t xml:space="preserve">
DO 2598 DE 01/0120 - CICLISTA CIDADÃO - 02/2020</t>
        </r>
      </text>
    </comment>
    <comment ref="L115" authorId="0">
      <text>
        <r>
          <rPr>
            <b/>
            <sz val="9"/>
            <rFont val="Tahoma"/>
            <family val="2"/>
          </rPr>
          <t>Patricia Reis Santos:</t>
        </r>
        <r>
          <rPr>
            <sz val="9"/>
            <rFont val="Tahoma"/>
            <family val="2"/>
          </rPr>
          <t xml:space="preserve">
DO 2614 DE 27/01/2020
34/20 - CICLISMO MASCULINO</t>
        </r>
      </text>
    </comment>
    <comment ref="L116" authorId="0">
      <text>
        <r>
          <rPr>
            <b/>
            <sz val="9"/>
            <rFont val="Tahoma"/>
            <family val="2"/>
          </rPr>
          <t>Patricia Reis Santos:</t>
        </r>
        <r>
          <rPr>
            <sz val="9"/>
            <rFont val="Tahoma"/>
            <family val="2"/>
          </rPr>
          <t xml:space="preserve">
DO 2614 DE 27/01/2020
35/20 0 CICLISMO FEMININO</t>
        </r>
      </text>
    </comment>
    <comment ref="B118" authorId="0">
      <text>
        <r>
          <rPr>
            <b/>
            <sz val="9"/>
            <rFont val="Tahoma"/>
            <family val="2"/>
          </rPr>
          <t>Patricia Reis Santos:</t>
        </r>
        <r>
          <rPr>
            <sz val="9"/>
            <rFont val="Tahoma"/>
            <family val="2"/>
          </rPr>
          <t xml:space="preserve">
DO 2610 DE 21/01/20 TERMO ADITIDO REF TF 025/19</t>
        </r>
      </text>
    </comment>
    <comment ref="C118" authorId="0">
      <text>
        <r>
          <rPr>
            <b/>
            <sz val="9"/>
            <rFont val="Tahoma"/>
            <family val="2"/>
          </rPr>
          <t>Patricia Reis Santos:</t>
        </r>
        <r>
          <rPr>
            <sz val="9"/>
            <rFont val="Tahoma"/>
            <family val="2"/>
          </rPr>
          <t xml:space="preserve">
DO 2595 DE 27/12/19
TERMO ADITIVO REF TERMO DE COLABORAÇÃO N.º 138/18</t>
        </r>
      </text>
    </comment>
    <comment ref="L121" authorId="0">
      <text>
        <r>
          <rPr>
            <b/>
            <sz val="9"/>
            <rFont val="Tahoma"/>
            <family val="2"/>
          </rPr>
          <t>Patricia Reis Santos:</t>
        </r>
        <r>
          <rPr>
            <sz val="9"/>
            <rFont val="Tahoma"/>
            <family val="2"/>
          </rPr>
          <t xml:space="preserve">
DO 2614 DE 27/01/2020
43/20 - NOVO HANDEBOL FLORIANOPOLIS</t>
        </r>
      </text>
    </comment>
    <comment ref="L122" authorId="0">
      <text>
        <r>
          <rPr>
            <b/>
            <sz val="9"/>
            <rFont val="Tahoma"/>
            <family val="2"/>
          </rPr>
          <t>Patricia Reis Santos:</t>
        </r>
        <r>
          <rPr>
            <sz val="9"/>
            <rFont val="Tahoma"/>
            <family val="2"/>
          </rPr>
          <t xml:space="preserve">
DO 2614 DE 27/01/2020
44/20 - HANDEBOL FORMANDO MAIS QUE ATLETAS</t>
        </r>
      </text>
    </comment>
    <comment ref="L123" authorId="0">
      <text>
        <r>
          <rPr>
            <b/>
            <sz val="9"/>
            <rFont val="Tahoma"/>
            <family val="2"/>
          </rPr>
          <t>Patricia Reis Santos:</t>
        </r>
        <r>
          <rPr>
            <sz val="9"/>
            <rFont val="Tahoma"/>
            <family val="2"/>
          </rPr>
          <t xml:space="preserve">
DO 2614 DE 27/01/2020
VOLEIBOL PARA O FUTURO</t>
        </r>
      </text>
    </comment>
    <comment ref="L124" authorId="0">
      <text>
        <r>
          <rPr>
            <b/>
            <sz val="9"/>
            <rFont val="Tahoma"/>
            <family val="2"/>
          </rPr>
          <t>Patricia Reis Santos:</t>
        </r>
        <r>
          <rPr>
            <sz val="9"/>
            <rFont val="Tahoma"/>
            <family val="2"/>
          </rPr>
          <t xml:space="preserve">
DO 2614 DE 27/01/2020
46/20 - XADREZ FLORIANOPOLIS</t>
        </r>
      </text>
    </comment>
    <comment ref="B135" authorId="0">
      <text>
        <r>
          <rPr>
            <b/>
            <sz val="9"/>
            <rFont val="Tahoma"/>
            <family val="2"/>
          </rPr>
          <t>Patricia Reis Santos:</t>
        </r>
        <r>
          <rPr>
            <sz val="9"/>
            <rFont val="Tahoma"/>
            <family val="2"/>
          </rPr>
          <t xml:space="preserve">
DO 2610 DE 21/010/20 - TERMO ADITIVO REF TERMO DE FOMENTO 033/18</t>
        </r>
      </text>
    </comment>
    <comment ref="C135" authorId="0">
      <text>
        <r>
          <rPr>
            <b/>
            <sz val="9"/>
            <rFont val="Tahoma"/>
            <family val="2"/>
          </rPr>
          <t>Patricia Reis Santos:</t>
        </r>
        <r>
          <rPr>
            <sz val="9"/>
            <rFont val="Tahoma"/>
            <family val="2"/>
          </rPr>
          <t xml:space="preserve">
DO 2595 DE 27/12/19
TERMO ADITIVO REF TERMO DE COLABORAÇÃO N.º 139/18</t>
        </r>
      </text>
    </comment>
    <comment ref="H136" authorId="0">
      <text>
        <r>
          <rPr>
            <b/>
            <sz val="9"/>
            <rFont val="Tahoma"/>
            <family val="2"/>
          </rPr>
          <t>Patricia Reis Santos:</t>
        </r>
        <r>
          <rPr>
            <sz val="9"/>
            <rFont val="Tahoma"/>
            <family val="2"/>
          </rPr>
          <t xml:space="preserve">
DO 2629 DE 17/02/20 - 009/20 - FESTIVAL DE BOI DE  MAMÃO NA ILHA DE SC</t>
        </r>
      </text>
    </comment>
    <comment ref="C137" authorId="0">
      <text>
        <r>
          <rPr>
            <b/>
            <sz val="9"/>
            <rFont val="Tahoma"/>
            <family val="2"/>
          </rPr>
          <t>Patricia Reis Santos:</t>
        </r>
        <r>
          <rPr>
            <sz val="9"/>
            <rFont val="Tahoma"/>
            <family val="2"/>
          </rPr>
          <t xml:space="preserve">
DO 2595 DE 27/12/19
TERMO ADITIVO REF TERMO DE COLABORAÇÃO N.º 161/18</t>
        </r>
      </text>
    </comment>
    <comment ref="C138" authorId="0">
      <text>
        <r>
          <rPr>
            <b/>
            <sz val="9"/>
            <rFont val="Tahoma"/>
            <family val="2"/>
          </rPr>
          <t>Patricia Reis Santos:</t>
        </r>
        <r>
          <rPr>
            <sz val="9"/>
            <rFont val="Tahoma"/>
            <family val="2"/>
          </rPr>
          <t xml:space="preserve">
DO 2596 DE 30/12/19
TERMO ADITIVO REF TC 003/19</t>
        </r>
      </text>
    </comment>
    <comment ref="B140" authorId="0">
      <text>
        <r>
          <rPr>
            <b/>
            <sz val="9"/>
            <rFont val="Tahoma"/>
            <family val="2"/>
          </rPr>
          <t>Patricia Reis Santos:</t>
        </r>
        <r>
          <rPr>
            <sz val="9"/>
            <rFont val="Tahoma"/>
            <family val="2"/>
          </rPr>
          <t xml:space="preserve">
DO 2610 DE 21/01/20
TERMO ADITICO REF TERMO DE FOMENTO035/18</t>
        </r>
      </text>
    </comment>
    <comment ref="C140" authorId="0">
      <text>
        <r>
          <rPr>
            <b/>
            <sz val="9"/>
            <rFont val="Tahoma"/>
            <family val="2"/>
          </rPr>
          <t>Patricia Reis Santos:</t>
        </r>
        <r>
          <rPr>
            <sz val="9"/>
            <rFont val="Tahoma"/>
            <family val="2"/>
          </rPr>
          <t xml:space="preserve">
DO 2595 DE 27/12/19
TERMO ADITIVO REF TERMO DE COLABORAÇÃO N.º 141/18</t>
        </r>
      </text>
    </comment>
    <comment ref="B141" authorId="0">
      <text>
        <r>
          <rPr>
            <b/>
            <sz val="9"/>
            <rFont val="Tahoma"/>
            <family val="2"/>
          </rPr>
          <t>Patricia Reis Santos:</t>
        </r>
        <r>
          <rPr>
            <sz val="9"/>
            <rFont val="Tahoma"/>
            <family val="2"/>
          </rPr>
          <t xml:space="preserve">
DO 2610 DE 21/01/20
TERMO ADITIVO REF 036/18</t>
        </r>
      </text>
    </comment>
    <comment ref="C141" authorId="0">
      <text>
        <r>
          <rPr>
            <b/>
            <sz val="9"/>
            <rFont val="Tahoma"/>
            <family val="2"/>
          </rPr>
          <t>Patricia Reis Santos:</t>
        </r>
        <r>
          <rPr>
            <sz val="9"/>
            <rFont val="Tahoma"/>
            <family val="2"/>
          </rPr>
          <t xml:space="preserve">
DO 2595 DE 27/12/19
TERMO ADITIVO REF TERMO DE COLABORAÇÃO N.º 142/18</t>
        </r>
      </text>
    </comment>
    <comment ref="B142" authorId="0">
      <text>
        <r>
          <rPr>
            <b/>
            <sz val="9"/>
            <rFont val="Tahoma"/>
            <family val="2"/>
          </rPr>
          <t>Patricia Reis Santos:</t>
        </r>
        <r>
          <rPr>
            <sz val="9"/>
            <rFont val="Tahoma"/>
            <family val="2"/>
          </rPr>
          <t xml:space="preserve">
DO 2610 DE 21/01/20
TERMO ADITIVO REF TERMO DE FOMENTO 037/18</t>
        </r>
      </text>
    </comment>
    <comment ref="C142" authorId="0">
      <text>
        <r>
          <rPr>
            <b/>
            <sz val="9"/>
            <rFont val="Tahoma"/>
            <family val="2"/>
          </rPr>
          <t>Patricia Reis Santos:</t>
        </r>
        <r>
          <rPr>
            <sz val="9"/>
            <rFont val="Tahoma"/>
            <family val="2"/>
          </rPr>
          <t xml:space="preserve">
DO 2596 DE 30/12/19
TERMO ADITIVO REF TC 143/18</t>
        </r>
      </text>
    </comment>
    <comment ref="B143" authorId="0">
      <text>
        <r>
          <rPr>
            <b/>
            <sz val="9"/>
            <rFont val="Tahoma"/>
            <family val="2"/>
          </rPr>
          <t>Patricia Reis Santos:</t>
        </r>
        <r>
          <rPr>
            <sz val="9"/>
            <rFont val="Tahoma"/>
            <family val="2"/>
          </rPr>
          <t xml:space="preserve">
DO 2610 DE 21/01/20
TERMO ADITIVO REF TERMO DE FOMENTO 038/18</t>
        </r>
      </text>
    </comment>
    <comment ref="C143" authorId="0">
      <text>
        <r>
          <rPr>
            <b/>
            <sz val="9"/>
            <rFont val="Tahoma"/>
            <family val="2"/>
          </rPr>
          <t>Patricia Reis Santos:</t>
        </r>
        <r>
          <rPr>
            <sz val="9"/>
            <rFont val="Tahoma"/>
            <family val="2"/>
          </rPr>
          <t xml:space="preserve">
DO 2595 DE 27/12/19
TERMO ADITIVO REF TERMO DE COLABORAÇÃO N.º 144/18</t>
        </r>
      </text>
    </comment>
    <comment ref="H147" authorId="0">
      <text>
        <r>
          <rPr>
            <b/>
            <sz val="9"/>
            <rFont val="Tahoma"/>
            <family val="2"/>
          </rPr>
          <t>Patricia Reis Santos:</t>
        </r>
        <r>
          <rPr>
            <sz val="9"/>
            <rFont val="Tahoma"/>
            <family val="2"/>
          </rPr>
          <t xml:space="preserve">
DO 2629 DE17/02/2020 - 006/2020 - MUNDO ILHA CAMPECHE</t>
        </r>
      </text>
    </comment>
    <comment ref="L149" authorId="0">
      <text>
        <r>
          <rPr>
            <b/>
            <sz val="9"/>
            <rFont val="Tahoma"/>
            <family val="2"/>
          </rPr>
          <t>Patricia Reis Santos:</t>
        </r>
        <r>
          <rPr>
            <sz val="9"/>
            <rFont val="Tahoma"/>
            <family val="2"/>
          </rPr>
          <t xml:space="preserve">
DO 2614 DE 27/01/2020
41/20 - REMO FLORIPA 2020</t>
        </r>
      </text>
    </comment>
    <comment ref="L152" authorId="0">
      <text>
        <r>
          <rPr>
            <b/>
            <sz val="9"/>
            <rFont val="Tahoma"/>
            <family val="2"/>
          </rPr>
          <t>Patricia Reis Santos:</t>
        </r>
        <r>
          <rPr>
            <sz val="9"/>
            <rFont val="Tahoma"/>
            <family val="2"/>
          </rPr>
          <t xml:space="preserve">
do 2618 de 31/01/20 - fed cup brasil x alemanha 02/2020</t>
        </r>
      </text>
    </comment>
    <comment ref="B153" authorId="0">
      <text>
        <r>
          <rPr>
            <b/>
            <sz val="9"/>
            <rFont val="Tahoma"/>
            <family val="2"/>
          </rPr>
          <t>Patricia Reis Santos:</t>
        </r>
        <r>
          <rPr>
            <sz val="9"/>
            <rFont val="Tahoma"/>
            <family val="2"/>
          </rPr>
          <t xml:space="preserve">
DO 2610 DE 21/01/20 TERMO ADITIDO REF TF 127/18</t>
        </r>
      </text>
    </comment>
    <comment ref="B154" authorId="0">
      <text>
        <r>
          <rPr>
            <b/>
            <sz val="9"/>
            <rFont val="Tahoma"/>
            <family val="2"/>
          </rPr>
          <t>Patricia Reis Santos:</t>
        </r>
        <r>
          <rPr>
            <sz val="9"/>
            <rFont val="Tahoma"/>
            <family val="2"/>
          </rPr>
          <t xml:space="preserve">
DO 2610 DE 21/01/20 TERMO ADITIDO REF TF 128/18</t>
        </r>
      </text>
    </comment>
    <comment ref="B155" authorId="0">
      <text>
        <r>
          <rPr>
            <b/>
            <sz val="9"/>
            <rFont val="Tahoma"/>
            <family val="2"/>
          </rPr>
          <t>Patricia Reis Santos:</t>
        </r>
        <r>
          <rPr>
            <sz val="9"/>
            <rFont val="Tahoma"/>
            <family val="2"/>
          </rPr>
          <t xml:space="preserve">
DO 2610 DE 21/01/20 TERMO ADITIDO REF TF 050/18</t>
        </r>
      </text>
    </comment>
    <comment ref="B156" authorId="0">
      <text>
        <r>
          <rPr>
            <b/>
            <sz val="9"/>
            <rFont val="Tahoma"/>
            <family val="2"/>
          </rPr>
          <t>Patricia Reis Santos:</t>
        </r>
        <r>
          <rPr>
            <sz val="9"/>
            <rFont val="Tahoma"/>
            <family val="2"/>
          </rPr>
          <t xml:space="preserve">
DO 2610 DE 21/01/20 TERMO ADITIDO REF TF 054/18</t>
        </r>
      </text>
    </comment>
    <comment ref="B157" authorId="0">
      <text>
        <r>
          <rPr>
            <b/>
            <sz val="9"/>
            <rFont val="Tahoma"/>
            <family val="2"/>
          </rPr>
          <t>Patricia Reis Santos:</t>
        </r>
        <r>
          <rPr>
            <sz val="9"/>
            <rFont val="Tahoma"/>
            <family val="2"/>
          </rPr>
          <t xml:space="preserve">
DO 2610 DE 21/01/20
TERMO ADITIVO REF TERMO DE FOMENTO 039/18</t>
        </r>
      </text>
    </comment>
    <comment ref="C157" authorId="0">
      <text>
        <r>
          <rPr>
            <b/>
            <sz val="9"/>
            <rFont val="Tahoma"/>
            <family val="2"/>
          </rPr>
          <t>Patricia Reis Santos:</t>
        </r>
        <r>
          <rPr>
            <sz val="9"/>
            <rFont val="Tahoma"/>
            <family val="2"/>
          </rPr>
          <t xml:space="preserve">
DO 2595 DE 27/12/19
TERMO ADITIVO REF TERMO DE COLABORAÇÃO N.º 145/18</t>
        </r>
      </text>
    </comment>
    <comment ref="B158" authorId="0">
      <text>
        <r>
          <rPr>
            <b/>
            <sz val="9"/>
            <rFont val="Tahoma"/>
            <family val="2"/>
          </rPr>
          <t>Patricia Reis Santos:</t>
        </r>
        <r>
          <rPr>
            <sz val="9"/>
            <rFont val="Tahoma"/>
            <family val="2"/>
          </rPr>
          <t xml:space="preserve">
DO 2610 DE 21/01/20 TERMO ADITIDO REF TF 055/18</t>
        </r>
      </text>
    </comment>
    <comment ref="B159" authorId="0">
      <text>
        <r>
          <rPr>
            <b/>
            <sz val="9"/>
            <rFont val="Tahoma"/>
            <family val="2"/>
          </rPr>
          <t>Patricia Reis Santos:</t>
        </r>
        <r>
          <rPr>
            <sz val="9"/>
            <rFont val="Tahoma"/>
            <family val="2"/>
          </rPr>
          <t xml:space="preserve">
DO 2610 DE 21/01/20 TERMO ADITIDO REF TF 056/18</t>
        </r>
      </text>
    </comment>
    <comment ref="H167" authorId="0">
      <text>
        <r>
          <rPr>
            <b/>
            <sz val="9"/>
            <rFont val="Tahoma"/>
            <family val="2"/>
          </rPr>
          <t>Patricia Reis Santos:</t>
        </r>
        <r>
          <rPr>
            <sz val="9"/>
            <rFont val="Tahoma"/>
            <family val="2"/>
          </rPr>
          <t xml:space="preserve">
DO 2629 DE 17/02/2020 - 026/20 - XII ENCAD</t>
        </r>
      </text>
    </comment>
    <comment ref="B169" authorId="0">
      <text>
        <r>
          <rPr>
            <b/>
            <sz val="9"/>
            <rFont val="Tahoma"/>
            <family val="2"/>
          </rPr>
          <t>Patricia Reis Santos:</t>
        </r>
        <r>
          <rPr>
            <sz val="9"/>
            <rFont val="Tahoma"/>
            <family val="2"/>
          </rPr>
          <t xml:space="preserve">
DO 2610 DE 21/01/20 TERMO ADITIDO REF TF 006/19</t>
        </r>
      </text>
    </comment>
    <comment ref="B170" authorId="0">
      <text>
        <r>
          <rPr>
            <b/>
            <sz val="9"/>
            <rFont val="Tahoma"/>
            <family val="2"/>
          </rPr>
          <t>Patricia Reis Santos:</t>
        </r>
        <r>
          <rPr>
            <sz val="9"/>
            <rFont val="Tahoma"/>
            <family val="2"/>
          </rPr>
          <t xml:space="preserve">
DO 2610 DE 21/01/20 
TERMO ADITIVO REF TERMO DE FOMENTO 041/18</t>
        </r>
      </text>
    </comment>
    <comment ref="C170" authorId="0">
      <text>
        <r>
          <rPr>
            <b/>
            <sz val="9"/>
            <rFont val="Tahoma"/>
            <family val="2"/>
          </rPr>
          <t>Patricia Reis Santos:</t>
        </r>
        <r>
          <rPr>
            <sz val="9"/>
            <rFont val="Tahoma"/>
            <family val="2"/>
          </rPr>
          <t xml:space="preserve">
DO 2595 DE 27/12/19
TERMO ADITIVO REF TERMO DE COLABORAÇÃO N.º 146/18</t>
        </r>
      </text>
    </comment>
    <comment ref="H179" authorId="0">
      <text>
        <r>
          <rPr>
            <b/>
            <sz val="9"/>
            <rFont val="Tahoma"/>
            <family val="2"/>
          </rPr>
          <t>Patricia Reis Santos:</t>
        </r>
        <r>
          <rPr>
            <sz val="9"/>
            <rFont val="Tahoma"/>
            <family val="2"/>
          </rPr>
          <t xml:space="preserve">
DO 2629 DE 17/02/20 - VI MOSTRA DE DANÇA DO SUL DA ILHA - 028/20</t>
        </r>
      </text>
    </comment>
    <comment ref="C184" authorId="0">
      <text>
        <r>
          <rPr>
            <b/>
            <sz val="9"/>
            <rFont val="Tahoma"/>
            <family val="2"/>
          </rPr>
          <t>Patricia Reis
DO 2612 DE 23/012020 - TERMO ADITIVO AO TC 165/2018</t>
        </r>
      </text>
    </comment>
    <comment ref="E186" authorId="0">
      <text>
        <r>
          <rPr>
            <b/>
            <sz val="9"/>
            <rFont val="Tahoma"/>
            <family val="2"/>
          </rPr>
          <t>Patricia Reis Santos:</t>
        </r>
        <r>
          <rPr>
            <sz val="9"/>
            <rFont val="Tahoma"/>
            <family val="2"/>
          </rPr>
          <t xml:space="preserve">
DO 2626 DE 12/02/20 - 051/2020</t>
        </r>
      </text>
    </comment>
    <comment ref="L187" authorId="0">
      <text>
        <r>
          <rPr>
            <b/>
            <sz val="9"/>
            <rFont val="Tahoma"/>
            <family val="2"/>
          </rPr>
          <t>Patricia Reis Santos:</t>
        </r>
        <r>
          <rPr>
            <sz val="9"/>
            <rFont val="Tahoma"/>
            <family val="2"/>
          </rPr>
          <t xml:space="preserve">
DO 2598 DE 03/01/20
BASQUETEBOL CIDADANIA - 07/20</t>
        </r>
      </text>
    </comment>
    <comment ref="L191" authorId="0">
      <text>
        <r>
          <rPr>
            <b/>
            <sz val="9"/>
            <rFont val="Tahoma"/>
            <family val="2"/>
          </rPr>
          <t>Patricia Reis Santos:</t>
        </r>
        <r>
          <rPr>
            <sz val="9"/>
            <rFont val="Tahoma"/>
            <family val="2"/>
          </rPr>
          <t xml:space="preserve">
DO 2598 de 03/01/2020
Boxe na Passarela - 01/2020</t>
        </r>
      </text>
    </comment>
    <comment ref="L192" authorId="0">
      <text>
        <r>
          <rPr>
            <b/>
            <sz val="9"/>
            <rFont val="Tahoma"/>
            <family val="2"/>
          </rPr>
          <t>Patricia Reis Santos:</t>
        </r>
        <r>
          <rPr>
            <sz val="9"/>
            <rFont val="Tahoma"/>
            <family val="2"/>
          </rPr>
          <t xml:space="preserve">
DO 2598 DE 03/01/20
FUTEVOLEI MANEZINHO - 03/2020</t>
        </r>
      </text>
    </comment>
    <comment ref="L193" authorId="0">
      <text>
        <r>
          <rPr>
            <b/>
            <sz val="9"/>
            <rFont val="Tahoma"/>
            <family val="2"/>
          </rPr>
          <t>Patricia Reis Santos:</t>
        </r>
        <r>
          <rPr>
            <sz val="9"/>
            <rFont val="Tahoma"/>
            <family val="2"/>
          </rPr>
          <t xml:space="preserve">
DO 2598 DE 03/01/20
PROJETO STAND-UP PADDLE NAS FÉRIAS - 05/20</t>
        </r>
      </text>
    </comment>
    <comment ref="B202" authorId="0">
      <text>
        <r>
          <rPr>
            <b/>
            <sz val="9"/>
            <rFont val="Tahoma"/>
            <family val="2"/>
          </rPr>
          <t>Patricia Reis Santos:</t>
        </r>
        <r>
          <rPr>
            <sz val="9"/>
            <rFont val="Tahoma"/>
            <family val="2"/>
          </rPr>
          <t xml:space="preserve">
DO 2610 DE 21/01/20
TERMO ADITVO REF TF 047/18</t>
        </r>
      </text>
    </comment>
    <comment ref="B216" authorId="0">
      <text>
        <r>
          <rPr>
            <b/>
            <sz val="9"/>
            <rFont val="Tahoma"/>
            <family val="2"/>
          </rPr>
          <t>Patricia Reis Santos:</t>
        </r>
        <r>
          <rPr>
            <sz val="9"/>
            <rFont val="Tahoma"/>
            <family val="2"/>
          </rPr>
          <t xml:space="preserve">
do 2610 de 21/01/20 TERMO ADITIVO REF TERMO DE FOMENTO 040/18</t>
        </r>
      </text>
    </comment>
    <comment ref="C216" authorId="0">
      <text>
        <r>
          <rPr>
            <b/>
            <sz val="9"/>
            <rFont val="Tahoma"/>
            <family val="2"/>
          </rPr>
          <t>Patricia Reis Santos:</t>
        </r>
        <r>
          <rPr>
            <sz val="9"/>
            <rFont val="Tahoma"/>
            <family val="2"/>
          </rPr>
          <t xml:space="preserve">
DO 2599 DE 06/01/2020 - TERMO ADITIVO 147/18 - 12 PARCELAS</t>
        </r>
      </text>
    </comment>
    <comment ref="B217" authorId="0">
      <text>
        <r>
          <rPr>
            <b/>
            <sz val="9"/>
            <rFont val="Tahoma"/>
            <family val="2"/>
          </rPr>
          <t>Patricia Reis Santos:</t>
        </r>
        <r>
          <rPr>
            <sz val="9"/>
            <rFont val="Tahoma"/>
            <family val="2"/>
          </rPr>
          <t xml:space="preserve">
DO 2610 DE 21/01/20
TERMO ADITIVO REF TF 043/18</t>
        </r>
      </text>
    </comment>
    <comment ref="C217" authorId="0">
      <text>
        <r>
          <rPr>
            <b/>
            <sz val="9"/>
            <rFont val="Tahoma"/>
            <family val="2"/>
          </rPr>
          <t>Patricia Reis Santos:</t>
        </r>
        <r>
          <rPr>
            <sz val="9"/>
            <rFont val="Tahoma"/>
            <family val="2"/>
          </rPr>
          <t xml:space="preserve">
DO 2596 DE 30/12/19
TERMO ADITIVO REF TC 159/18</t>
        </r>
      </text>
    </comment>
    <comment ref="C218" authorId="0">
      <text>
        <r>
          <rPr>
            <b/>
            <sz val="9"/>
            <rFont val="Tahoma"/>
            <family val="2"/>
          </rPr>
          <t>Patricia Reis Santos:</t>
        </r>
        <r>
          <rPr>
            <sz val="9"/>
            <rFont val="Tahoma"/>
            <family val="2"/>
          </rPr>
          <t xml:space="preserve">
DO 2595 DE 27/12/19
TERMO ADITIVO REF TERMO DE COLABORAÇÃO N.º 162/18</t>
        </r>
      </text>
    </comment>
    <comment ref="B229" authorId="0">
      <text>
        <r>
          <rPr>
            <b/>
            <sz val="9"/>
            <rFont val="Tahoma"/>
            <family val="2"/>
          </rPr>
          <t>Patricia Reis Santos:</t>
        </r>
        <r>
          <rPr>
            <sz val="9"/>
            <rFont val="Tahoma"/>
            <family val="2"/>
          </rPr>
          <t xml:space="preserve">
DO 2610 DE 21/01/20
TERMO ADITIVO REF TF 045/18</t>
        </r>
      </text>
    </comment>
    <comment ref="C229" authorId="0">
      <text>
        <r>
          <rPr>
            <b/>
            <sz val="9"/>
            <rFont val="Tahoma"/>
            <family val="2"/>
          </rPr>
          <t>Patricia Reis Santos:</t>
        </r>
        <r>
          <rPr>
            <sz val="9"/>
            <rFont val="Tahoma"/>
            <family val="2"/>
          </rPr>
          <t xml:space="preserve">
DO 2595 DE 27/12/19
TERMO ADITIVO REF TERMO DE COLABORAÇÃO N.º 148/18</t>
        </r>
      </text>
    </comment>
    <comment ref="B230" authorId="0">
      <text>
        <r>
          <rPr>
            <b/>
            <sz val="9"/>
            <rFont val="Tahoma"/>
            <family val="2"/>
          </rPr>
          <t>Patricia Reis Santos:</t>
        </r>
        <r>
          <rPr>
            <sz val="9"/>
            <rFont val="Tahoma"/>
            <family val="2"/>
          </rPr>
          <t xml:space="preserve">
DO 2610 DE 21/01/20 TERMO ADITIDO REF TF 052/18</t>
        </r>
      </text>
    </comment>
    <comment ref="B231" authorId="0">
      <text>
        <r>
          <rPr>
            <b/>
            <sz val="9"/>
            <rFont val="Tahoma"/>
            <family val="2"/>
          </rPr>
          <t>Patricia Reis Santos:</t>
        </r>
        <r>
          <rPr>
            <sz val="9"/>
            <rFont val="Tahoma"/>
            <family val="2"/>
          </rPr>
          <t xml:space="preserve">
DO 2610 DE 21/01/20 TERMO ADITIDO REF TF 051/18</t>
        </r>
      </text>
    </comment>
    <comment ref="C231" authorId="0">
      <text>
        <r>
          <rPr>
            <b/>
            <sz val="9"/>
            <rFont val="Tahoma"/>
            <family val="2"/>
          </rPr>
          <t>Patricia Reis Santos:</t>
        </r>
        <r>
          <rPr>
            <sz val="9"/>
            <rFont val="Tahoma"/>
            <family val="2"/>
          </rPr>
          <t xml:space="preserve">
DO 2595 DE 27/12/19
TERMO ADITIVO REF TERMO DE COLABORAÇÃO N.º 160/18</t>
        </r>
      </text>
    </comment>
    <comment ref="E231" authorId="0">
      <text>
        <r>
          <rPr>
            <b/>
            <sz val="9"/>
            <rFont val="Tahoma"/>
            <family val="2"/>
          </rPr>
          <t>Patricia Reis Santos:</t>
        </r>
        <r>
          <rPr>
            <sz val="9"/>
            <rFont val="Tahoma"/>
            <family val="2"/>
          </rPr>
          <t xml:space="preserve">
DO  2626 DE 12/02/20 - TERMO 050/20 - </t>
        </r>
      </text>
    </comment>
    <comment ref="C232" authorId="0">
      <text>
        <r>
          <rPr>
            <b/>
            <sz val="9"/>
            <rFont val="Tahoma"/>
            <family val="2"/>
          </rPr>
          <t>Patricia Reis Santos:</t>
        </r>
        <r>
          <rPr>
            <sz val="9"/>
            <rFont val="Tahoma"/>
            <family val="2"/>
          </rPr>
          <t xml:space="preserve">
DO 2595 DE 27/12/19
TERMO ADITIVO REF TERMO DE COLABORAÇÃO N.º 163/18</t>
        </r>
      </text>
    </comment>
    <comment ref="N235" authorId="0">
      <text>
        <r>
          <rPr>
            <b/>
            <sz val="9"/>
            <rFont val="Tahoma"/>
            <family val="2"/>
          </rPr>
          <t>Patricia Reis Santos:</t>
        </r>
        <r>
          <rPr>
            <sz val="9"/>
            <rFont val="Tahoma"/>
            <family val="2"/>
          </rPr>
          <t xml:space="preserve">
DO - 2635 27/02/2020
PROJETO CARNAVAL</t>
        </r>
      </text>
    </comment>
    <comment ref="B236" authorId="0">
      <text>
        <r>
          <rPr>
            <b/>
            <sz val="9"/>
            <rFont val="Tahoma"/>
            <family val="2"/>
          </rPr>
          <t>Patricia Reis Santos:</t>
        </r>
        <r>
          <rPr>
            <sz val="9"/>
            <rFont val="Tahoma"/>
            <family val="2"/>
          </rPr>
          <t xml:space="preserve">
DO 2610 DE 21/01/20 TERMO ADITIDO REF TF 048/18</t>
        </r>
      </text>
    </comment>
    <comment ref="B238" authorId="0">
      <text>
        <r>
          <rPr>
            <b/>
            <sz val="9"/>
            <rFont val="Tahoma"/>
            <family val="2"/>
          </rPr>
          <t>Patricia Reis Santos:</t>
        </r>
        <r>
          <rPr>
            <sz val="9"/>
            <rFont val="Tahoma"/>
            <family val="2"/>
          </rPr>
          <t xml:space="preserve">
DO 2595 DE 27/12/19
TERMO ADITIVO REF TERMO DE COLABORAÇÃO N.º 164/19</t>
        </r>
      </text>
    </comment>
    <comment ref="H239" authorId="0">
      <text>
        <r>
          <rPr>
            <b/>
            <sz val="9"/>
            <rFont val="Tahoma"/>
            <family val="2"/>
          </rPr>
          <t>Patricia Reis Santos:</t>
        </r>
        <r>
          <rPr>
            <sz val="9"/>
            <rFont val="Tahoma"/>
            <family val="2"/>
          </rPr>
          <t xml:space="preserve">
DO2629 DE 17/028/20 - 020/20 - ORQUESTRA MUSICA PARA VIDA</t>
        </r>
      </text>
    </comment>
    <comment ref="H241" authorId="0">
      <text>
        <r>
          <rPr>
            <b/>
            <sz val="9"/>
            <rFont val="Tahoma"/>
            <family val="2"/>
          </rPr>
          <t>Patricia Reis Santos:</t>
        </r>
        <r>
          <rPr>
            <sz val="9"/>
            <rFont val="Tahoma"/>
            <family val="2"/>
          </rPr>
          <t xml:space="preserve">
DO 2629 DE 17/02/20 - 016/20 - FESTIVAL MAS</t>
        </r>
      </text>
    </comment>
    <comment ref="L23" authorId="0">
      <text>
        <r>
          <rPr>
            <b/>
            <sz val="9"/>
            <rFont val="Tahoma"/>
            <family val="2"/>
          </rPr>
          <t>Patricia Reis Santos:</t>
        </r>
        <r>
          <rPr>
            <sz val="9"/>
            <rFont val="Tahoma"/>
            <family val="2"/>
          </rPr>
          <t xml:space="preserve">
DO 2717 DE 23/062020
TC 053/20 - PROJETO FORMANDO CAMPEÕES - R$ 16.338,00</t>
        </r>
      </text>
    </comment>
    <comment ref="L24" authorId="0">
      <text>
        <r>
          <rPr>
            <b/>
            <sz val="9"/>
            <rFont val="Tahoma"/>
            <family val="2"/>
          </rPr>
          <t>Patricia Reis Santos:</t>
        </r>
        <r>
          <rPr>
            <sz val="9"/>
            <rFont val="Tahoma"/>
            <family val="2"/>
          </rPr>
          <t xml:space="preserve">
DO 2717 DE 23/062020
TC 054/20 - TEM CAPOEIRA NO SAMBA - R$ 18.788,70</t>
        </r>
      </text>
    </comment>
    <comment ref="L25" authorId="0">
      <text>
        <r>
          <rPr>
            <b/>
            <sz val="9"/>
            <rFont val="Tahoma"/>
            <family val="2"/>
          </rPr>
          <t>Patricia Reis Santos:</t>
        </r>
        <r>
          <rPr>
            <sz val="9"/>
            <rFont val="Tahoma"/>
            <family val="2"/>
          </rPr>
          <t xml:space="preserve">
DO 2717 DE 23/062020
TC 055/20 - FUTSAL 2020 - R$ 6535,20</t>
        </r>
      </text>
    </comment>
    <comment ref="L27" authorId="0">
      <text>
        <r>
          <rPr>
            <b/>
            <sz val="9"/>
            <rFont val="Tahoma"/>
            <family val="2"/>
          </rPr>
          <t>Patricia Reis Santos:</t>
        </r>
        <r>
          <rPr>
            <sz val="9"/>
            <rFont val="Tahoma"/>
            <family val="2"/>
          </rPr>
          <t xml:space="preserve">
DO 2717 DE 23/062020
TC 056/20 - CAPOEIRA PARA A VIDA 2020 - R$ 41.998,66</t>
        </r>
      </text>
    </comment>
    <comment ref="L28" authorId="0">
      <text>
        <r>
          <rPr>
            <b/>
            <sz val="9"/>
            <rFont val="Tahoma"/>
            <family val="2"/>
          </rPr>
          <t>Patricia Reis Santos:</t>
        </r>
        <r>
          <rPr>
            <sz val="9"/>
            <rFont val="Tahoma"/>
            <family val="2"/>
          </rPr>
          <t xml:space="preserve">
DO 2717 DE 23/062020
TC 057/20 - COMUNITÁRIO 2019
R$ 43.295,70</t>
        </r>
      </text>
    </comment>
    <comment ref="L29" authorId="0">
      <text>
        <r>
          <rPr>
            <b/>
            <sz val="9"/>
            <rFont val="Tahoma"/>
            <family val="2"/>
          </rPr>
          <t>Patricia Reis Santos:</t>
        </r>
        <r>
          <rPr>
            <sz val="9"/>
            <rFont val="Tahoma"/>
            <family val="2"/>
          </rPr>
          <t xml:space="preserve">
DO 2717 DE 23/062020
TC 058/20 - JIU-JTSU NA ESCOLA PROF. HERONDINA ZEFERINO MEDEIROS - R$ 13.887,20</t>
        </r>
      </text>
    </comment>
    <comment ref="L35" authorId="0">
      <text>
        <r>
          <rPr>
            <b/>
            <sz val="9"/>
            <rFont val="Tahoma"/>
            <family val="2"/>
          </rPr>
          <t>Patricia Reis Santos:</t>
        </r>
        <r>
          <rPr>
            <sz val="9"/>
            <rFont val="Tahoma"/>
            <family val="2"/>
          </rPr>
          <t xml:space="preserve">
DO 2717 DE 23/062020
TC 059/20 - KIMONO AMIGO, ALCANÇANDO VIDAS ATRAVÉS DA LUTA AGARRADA - R$ 24.507,00</t>
        </r>
      </text>
    </comment>
    <comment ref="L30" authorId="0">
      <text>
        <r>
          <rPr>
            <b/>
            <sz val="9"/>
            <rFont val="Tahoma"/>
            <family val="2"/>
          </rPr>
          <t>Patricia Reis Santos:</t>
        </r>
        <r>
          <rPr>
            <sz val="9"/>
            <rFont val="Tahoma"/>
            <family val="2"/>
          </rPr>
          <t xml:space="preserve">
DO 2717 DE 23/062020
tc 060/20 - projeto vila ingleses - R$ 16.338,00</t>
        </r>
      </text>
    </comment>
    <comment ref="L36" authorId="0">
      <text>
        <r>
          <rPr>
            <b/>
            <sz val="9"/>
            <rFont val="Tahoma"/>
            <family val="2"/>
          </rPr>
          <t>Patricia Reis Santos:</t>
        </r>
        <r>
          <rPr>
            <sz val="9"/>
            <rFont val="Tahoma"/>
            <family val="2"/>
          </rPr>
          <t xml:space="preserve">
DO 2717 DE 23/062020
TC 061/20 - PROJETO ATLETAS DO FUTURO - R$ 8.169,00</t>
        </r>
      </text>
    </comment>
    <comment ref="L50" authorId="0">
      <text>
        <r>
          <rPr>
            <b/>
            <sz val="9"/>
            <rFont val="Tahoma"/>
            <family val="2"/>
          </rPr>
          <t>Patricia Reis Santos:</t>
        </r>
        <r>
          <rPr>
            <sz val="9"/>
            <rFont val="Tahoma"/>
            <family val="2"/>
          </rPr>
          <t xml:space="preserve">
DO 2717 DE 23/062020
TC62/20 - KARATE E CIDADANIA - R$ 28.591,50</t>
        </r>
      </text>
    </comment>
    <comment ref="L51" authorId="0">
      <text>
        <r>
          <rPr>
            <b/>
            <sz val="9"/>
            <rFont val="Tahoma"/>
            <family val="2"/>
          </rPr>
          <t>Patricia Reis Santos:</t>
        </r>
        <r>
          <rPr>
            <sz val="9"/>
            <rFont val="Tahoma"/>
            <family val="2"/>
          </rPr>
          <t xml:space="preserve">
DO 2717 DE 23/062020
TC 063/20 - TAEKWONDO PARA TODOS - R$ 24.507,00</t>
        </r>
      </text>
    </comment>
    <comment ref="L43" authorId="0">
      <text>
        <r>
          <rPr>
            <b/>
            <sz val="9"/>
            <rFont val="Tahoma"/>
            <family val="2"/>
          </rPr>
          <t>Patricia Reis Santos:</t>
        </r>
        <r>
          <rPr>
            <sz val="9"/>
            <rFont val="Tahoma"/>
            <family val="2"/>
          </rPr>
          <t xml:space="preserve">
DO 2717 DE 23/062020
TC 64/20 - JIU-JITSU PARA TODOS - R$ 11358,18</t>
        </r>
      </text>
    </comment>
    <comment ref="L44" authorId="0">
      <text>
        <r>
          <rPr>
            <b/>
            <sz val="9"/>
            <rFont val="Tahoma"/>
            <family val="2"/>
          </rPr>
          <t>Patricia Reis Santos:</t>
        </r>
        <r>
          <rPr>
            <sz val="9"/>
            <rFont val="Tahoma"/>
            <family val="2"/>
          </rPr>
          <t xml:space="preserve">
DO 2717 DE 23/062020
TC 65/20 - R$ 8025,23 - JUDO ACIC</t>
        </r>
      </text>
    </comment>
    <comment ref="L53" authorId="0">
      <text>
        <r>
          <rPr>
            <b/>
            <sz val="9"/>
            <rFont val="Tahoma"/>
            <family val="2"/>
          </rPr>
          <t>Patricia Reis Santos:</t>
        </r>
        <r>
          <rPr>
            <sz val="9"/>
            <rFont val="Tahoma"/>
            <family val="2"/>
          </rPr>
          <t xml:space="preserve">
DO 2717 DE 23/062020
tc 66/20 - projeto social chute certo costeira - r$ 32.676,00</t>
        </r>
      </text>
    </comment>
    <comment ref="L54" authorId="0">
      <text>
        <r>
          <rPr>
            <b/>
            <sz val="9"/>
            <rFont val="Tahoma"/>
            <family val="2"/>
          </rPr>
          <t>Patricia Reis Santos:</t>
        </r>
        <r>
          <rPr>
            <sz val="9"/>
            <rFont val="Tahoma"/>
            <family val="2"/>
          </rPr>
          <t xml:space="preserve">
DO 2717 DE 23/062020
TC 67/20 - PROJETO CHUTE CERTO/ PE NA AREIA - R$ 28.591,50</t>
        </r>
      </text>
    </comment>
    <comment ref="L55" authorId="0">
      <text>
        <r>
          <rPr>
            <b/>
            <sz val="9"/>
            <rFont val="Tahoma"/>
            <family val="2"/>
          </rPr>
          <t>Patricia Reis Santos:</t>
        </r>
        <r>
          <rPr>
            <sz val="9"/>
            <rFont val="Tahoma"/>
            <family val="2"/>
          </rPr>
          <t xml:space="preserve">
DO 2717 DE 23/062020
TC 68/20 - PROJETO SOCIAL CHUTE CERTO/RIO VERMELHO - R$ 24.507,00</t>
        </r>
      </text>
    </comment>
    <comment ref="L56" authorId="0">
      <text>
        <r>
          <rPr>
            <b/>
            <sz val="9"/>
            <rFont val="Tahoma"/>
            <family val="2"/>
          </rPr>
          <t>Patricia Reis Santos:</t>
        </r>
        <r>
          <rPr>
            <sz val="9"/>
            <rFont val="Tahoma"/>
            <family val="2"/>
          </rPr>
          <t xml:space="preserve">
DO 2717 DE 23/062020
TC69/20 - PROJETO SOCIAL CHUTE CERTO/SACO DOS LIMÕES</t>
        </r>
      </text>
    </comment>
    <comment ref="L9" authorId="0">
      <text>
        <r>
          <rPr>
            <b/>
            <sz val="9"/>
            <rFont val="Tahoma"/>
            <family val="2"/>
          </rPr>
          <t>Patricia Reis Santos:</t>
        </r>
        <r>
          <rPr>
            <sz val="9"/>
            <rFont val="Tahoma"/>
            <family val="2"/>
          </rPr>
          <t xml:space="preserve">
DO 2717 DE 23/062020
tc 70/20 - JIU-JITSU NA COMUNIDADE - R$ 20.422,50</t>
        </r>
      </text>
    </comment>
    <comment ref="L85" authorId="0">
      <text>
        <r>
          <rPr>
            <b/>
            <sz val="9"/>
            <rFont val="Tahoma"/>
            <family val="2"/>
          </rPr>
          <t>Patricia Reis Santos:</t>
        </r>
        <r>
          <rPr>
            <sz val="9"/>
            <rFont val="Tahoma"/>
            <family val="2"/>
          </rPr>
          <t xml:space="preserve">
DO 2717 DE 23/062020
TC 71/20 - PROJETO SOCIAL FLORIPA FUTSAL - R$ 33.492,90</t>
        </r>
      </text>
    </comment>
    <comment ref="L78" authorId="0">
      <text>
        <r>
          <rPr>
            <b/>
            <sz val="9"/>
            <rFont val="Tahoma"/>
            <family val="2"/>
          </rPr>
          <t>Patricia Reis Santos:</t>
        </r>
        <r>
          <rPr>
            <sz val="9"/>
            <rFont val="Tahoma"/>
            <family val="2"/>
          </rPr>
          <t xml:space="preserve">
DO 2717 DE 23/062020
TC 72/20 - PROJETO BASQUETEBOL SOCIAL 2020 R$ 10.619,70</t>
        </r>
      </text>
    </comment>
    <comment ref="L79" authorId="0">
      <text>
        <r>
          <rPr>
            <b/>
            <sz val="9"/>
            <rFont val="Tahoma"/>
            <family val="2"/>
          </rPr>
          <t>Patricia Reis Santos:</t>
        </r>
        <r>
          <rPr>
            <sz val="9"/>
            <rFont val="Tahoma"/>
            <family val="2"/>
          </rPr>
          <t xml:space="preserve">
DO 2717 DE 23/062020
TC 73/20 - PROJETO FUTSAL FEMININO SOCIAL - R$ 8169,00</t>
        </r>
      </text>
    </comment>
    <comment ref="L80" authorId="0">
      <text>
        <r>
          <rPr>
            <b/>
            <sz val="9"/>
            <rFont val="Tahoma"/>
            <family val="2"/>
          </rPr>
          <t>Patricia Reis Santos:</t>
        </r>
        <r>
          <rPr>
            <sz val="9"/>
            <rFont val="Tahoma"/>
            <family val="2"/>
          </rPr>
          <t xml:space="preserve">
DO 2717 DE 23/062020
TC 74/20 - PROJETO MAIS FLORIPA - R$ 10.619,70</t>
        </r>
      </text>
    </comment>
    <comment ref="L81" authorId="0">
      <text>
        <r>
          <rPr>
            <b/>
            <sz val="9"/>
            <rFont val="Tahoma"/>
            <family val="2"/>
          </rPr>
          <t>Patricia Reis Santos:</t>
        </r>
        <r>
          <rPr>
            <sz val="9"/>
            <rFont val="Tahoma"/>
            <family val="2"/>
          </rPr>
          <t xml:space="preserve">
DO 2717 DE 23/062020
TC 75/20 - PROJETO JUDO SOCIAL - R$ 24.507,00</t>
        </r>
      </text>
    </comment>
    <comment ref="L69" authorId="0">
      <text>
        <r>
          <rPr>
            <b/>
            <sz val="9"/>
            <rFont val="Tahoma"/>
            <family val="2"/>
          </rPr>
          <t>Patricia Reis Santos:</t>
        </r>
        <r>
          <rPr>
            <sz val="9"/>
            <rFont val="Tahoma"/>
            <family val="2"/>
          </rPr>
          <t xml:space="preserve">
DO 2717 DE 23/062020
tc 076/20 - PROJETO FUTEBOL DA INCLUSÃO MONT SERRAT - R$ 16.338,00</t>
        </r>
      </text>
    </comment>
    <comment ref="L103" authorId="0">
      <text>
        <r>
          <rPr>
            <b/>
            <sz val="9"/>
            <rFont val="Tahoma"/>
            <family val="2"/>
          </rPr>
          <t>Patricia Reis Santos:</t>
        </r>
        <r>
          <rPr>
            <sz val="9"/>
            <rFont val="Tahoma"/>
            <family val="2"/>
          </rPr>
          <t xml:space="preserve">
DO 2717 DE 23/06/2020
TC 77/20 - JIU-JITSU R$ 20.422,50</t>
        </r>
      </text>
    </comment>
    <comment ref="L104" authorId="0">
      <text>
        <r>
          <rPr>
            <b/>
            <sz val="9"/>
            <rFont val="Tahoma"/>
            <family val="2"/>
          </rPr>
          <t>Patricia Reis Santos:</t>
        </r>
        <r>
          <rPr>
            <sz val="9"/>
            <rFont val="Tahoma"/>
            <family val="2"/>
          </rPr>
          <t xml:space="preserve">
DO 2717 DE 23/06/2020
78/20 - JIU-JITSU NA COMUNIDADE R$ 12.253,20</t>
        </r>
      </text>
    </comment>
    <comment ref="L109" authorId="0">
      <text>
        <r>
          <rPr>
            <b/>
            <sz val="9"/>
            <rFont val="Tahoma"/>
            <family val="2"/>
          </rPr>
          <t>Patricia Reis Santos:</t>
        </r>
        <r>
          <rPr>
            <sz val="9"/>
            <rFont val="Tahoma"/>
            <family val="2"/>
          </rPr>
          <t xml:space="preserve">
DO 2717 DE 23/06/2020
79/20 - DESENVOLVENDO GERAÇÕES - R$ 16.338,00</t>
        </r>
      </text>
    </comment>
    <comment ref="L110" authorId="0">
      <text>
        <r>
          <rPr>
            <b/>
            <sz val="9"/>
            <rFont val="Tahoma"/>
            <family val="2"/>
          </rPr>
          <t>Patricia Reis Santos:</t>
        </r>
        <r>
          <rPr>
            <sz val="9"/>
            <rFont val="Tahoma"/>
            <family val="2"/>
          </rPr>
          <t xml:space="preserve">
DO 2717 DE 23/06/2020
80/20 - projeto academias da saude</t>
        </r>
      </text>
    </comment>
    <comment ref="L70" authorId="1">
      <text>
        <r>
          <rPr>
            <b/>
            <sz val="9"/>
            <rFont val="Tahoma"/>
            <family val="2"/>
          </rPr>
          <t>Patricia:</t>
        </r>
        <r>
          <rPr>
            <sz val="9"/>
            <rFont val="Tahoma"/>
            <family val="2"/>
          </rPr>
          <t xml:space="preserve">
DO 2717 DE 23/06/2020
TC 081/20 - PROJETO ESCOLINHA MARCELO SANTOS</t>
        </r>
      </text>
    </comment>
    <comment ref="L112" authorId="1">
      <text>
        <r>
          <rPr>
            <b/>
            <sz val="9"/>
            <rFont val="Tahoma"/>
            <family val="2"/>
          </rPr>
          <t>Patricia:</t>
        </r>
        <r>
          <rPr>
            <sz val="9"/>
            <rFont val="Tahoma"/>
            <family val="2"/>
          </rPr>
          <t xml:space="preserve">
DO 2717 DE 23/06/2020
TC 82/20 - KARATE PARA A COMUNIDADE - R$ 14.704,20</t>
        </r>
      </text>
    </comment>
    <comment ref="L95" authorId="1">
      <text>
        <r>
          <rPr>
            <b/>
            <sz val="9"/>
            <rFont val="Tahoma"/>
            <family val="2"/>
          </rPr>
          <t>Patricia:</t>
        </r>
        <r>
          <rPr>
            <sz val="9"/>
            <rFont val="Tahoma"/>
            <family val="2"/>
          </rPr>
          <t xml:space="preserve">
DO 2717 DE 23/06/2020
TC 83/20 - PROJETO TENIS DE MESA NA BUSCA POR TALENTOS</t>
        </r>
      </text>
    </comment>
    <comment ref="L97" authorId="1">
      <text>
        <r>
          <rPr>
            <b/>
            <sz val="9"/>
            <rFont val="Tahoma"/>
            <family val="2"/>
          </rPr>
          <t>Patricia:</t>
        </r>
        <r>
          <rPr>
            <sz val="9"/>
            <rFont val="Tahoma"/>
            <family val="2"/>
          </rPr>
          <t xml:space="preserve">
DO 2717 DE 23/06/2020
TC 84/20 - PROJETO AMOCAN VIVENDO O DESPORTO</t>
        </r>
      </text>
    </comment>
    <comment ref="L98" authorId="1">
      <text>
        <r>
          <rPr>
            <b/>
            <sz val="9"/>
            <rFont val="Tahoma"/>
            <family val="2"/>
          </rPr>
          <t>Patricia:</t>
        </r>
        <r>
          <rPr>
            <sz val="9"/>
            <rFont val="Tahoma"/>
            <family val="2"/>
          </rPr>
          <t xml:space="preserve">
DO 2717 DE 23/06/2020
TC 85/20 - PROJETO ESTRELA NA BOLA E NA ESCOLA</t>
        </r>
      </text>
    </comment>
    <comment ref="L99" authorId="1">
      <text>
        <r>
          <rPr>
            <b/>
            <sz val="9"/>
            <rFont val="Tahoma"/>
            <family val="2"/>
          </rPr>
          <t>Patricia:</t>
        </r>
        <r>
          <rPr>
            <sz val="9"/>
            <rFont val="Tahoma"/>
            <family val="2"/>
          </rPr>
          <t xml:space="preserve">
DO 2717 DE 23/06/2020
TC 86/20 - PROJETO FORMANDO CAMPEÕES</t>
        </r>
      </text>
    </comment>
    <comment ref="L64" authorId="1">
      <text>
        <r>
          <rPr>
            <b/>
            <sz val="9"/>
            <rFont val="Tahoma"/>
            <family val="2"/>
          </rPr>
          <t>Patricia:</t>
        </r>
        <r>
          <rPr>
            <sz val="9"/>
            <rFont val="Tahoma"/>
            <family val="2"/>
          </rPr>
          <t xml:space="preserve">
DO 2717 DE 23/06/2020
TC 87/20
PROJETO/EAMSC/ANADO</t>
        </r>
      </text>
    </comment>
    <comment ref="L65" authorId="1">
      <text>
        <r>
          <rPr>
            <b/>
            <sz val="9"/>
            <rFont val="Tahoma"/>
            <family val="2"/>
          </rPr>
          <t>Patricia:</t>
        </r>
        <r>
          <rPr>
            <sz val="9"/>
            <rFont val="Tahoma"/>
            <family val="2"/>
          </rPr>
          <t xml:space="preserve">
DO 2717 DE 23/06/2020
TC 88/20 - PROJETO PASSARELA NO ESPORTE - NATAÇÃO ADULTO</t>
        </r>
      </text>
    </comment>
    <comment ref="L66" authorId="1">
      <text>
        <r>
          <rPr>
            <b/>
            <sz val="9"/>
            <rFont val="Tahoma"/>
            <family val="2"/>
          </rPr>
          <t>Patricia:</t>
        </r>
        <r>
          <rPr>
            <sz val="9"/>
            <rFont val="Tahoma"/>
            <family val="2"/>
          </rPr>
          <t xml:space="preserve">
DO 2717 DE 23/06/2020
TC 89/20 - PASSARELA NO ESPORTE HIDROGINÁSTICA</t>
        </r>
      </text>
    </comment>
    <comment ref="L67" authorId="1">
      <text>
        <r>
          <rPr>
            <b/>
            <sz val="9"/>
            <rFont val="Tahoma"/>
            <family val="2"/>
          </rPr>
          <t>Patricia:</t>
        </r>
        <r>
          <rPr>
            <sz val="9"/>
            <rFont val="Tahoma"/>
            <family val="2"/>
          </rPr>
          <t xml:space="preserve">
DO 2717 DE 23/06/2020
TC 90/20 - PROJETO PASSARELA NO ESPORTE - NATAÇÃO INFANTIL</t>
        </r>
      </text>
    </comment>
    <comment ref="L117" authorId="1">
      <text>
        <r>
          <rPr>
            <b/>
            <sz val="9"/>
            <rFont val="Tahoma"/>
            <family val="2"/>
          </rPr>
          <t>Patricia:</t>
        </r>
        <r>
          <rPr>
            <sz val="9"/>
            <rFont val="Tahoma"/>
            <family val="2"/>
          </rPr>
          <t xml:space="preserve">
DO 2717 DE 23/06/2020
TC 92/20 - PROJETO CICLISTA CIDADÃO</t>
        </r>
      </text>
    </comment>
    <comment ref="L119" authorId="1">
      <text>
        <r>
          <rPr>
            <b/>
            <sz val="9"/>
            <rFont val="Tahoma"/>
            <family val="2"/>
          </rPr>
          <t>Patricia:</t>
        </r>
        <r>
          <rPr>
            <sz val="9"/>
            <rFont val="Tahoma"/>
            <family val="2"/>
          </rPr>
          <t xml:space="preserve">
DO 2717 DE 23/06/2020
TC 92/20 - PROJETO ESPORTE NA PRAÇA</t>
        </r>
      </text>
    </comment>
    <comment ref="L125" authorId="1">
      <text>
        <r>
          <rPr>
            <b/>
            <sz val="9"/>
            <rFont val="Tahoma"/>
            <family val="2"/>
          </rPr>
          <t>Patricia:</t>
        </r>
        <r>
          <rPr>
            <sz val="9"/>
            <rFont val="Tahoma"/>
            <family val="2"/>
          </rPr>
          <t xml:space="preserve">
DO 2717 DE 23/06/2020
TC 94/20 - PROJETO ESPORTE PARA O FUTURO/HANDEBOL</t>
        </r>
      </text>
    </comment>
    <comment ref="L126" authorId="1">
      <text>
        <r>
          <rPr>
            <b/>
            <sz val="9"/>
            <rFont val="Tahoma"/>
            <family val="2"/>
          </rPr>
          <t>Patricia:</t>
        </r>
        <r>
          <rPr>
            <sz val="9"/>
            <rFont val="Tahoma"/>
            <family val="2"/>
          </rPr>
          <t xml:space="preserve">
DO 2717 DE 23/06/2020
TC 93/20 - PROJETO ESPORTE PARA O FUTURO/FUTSAL</t>
        </r>
      </text>
    </comment>
    <comment ref="L127" authorId="1">
      <text>
        <r>
          <rPr>
            <b/>
            <sz val="9"/>
            <rFont val="Tahoma"/>
            <family val="2"/>
          </rPr>
          <t>Patricia:</t>
        </r>
        <r>
          <rPr>
            <sz val="9"/>
            <rFont val="Tahoma"/>
            <family val="2"/>
          </rPr>
          <t xml:space="preserve">
DO 2717 DE 23/06/2020
TC 95/20 - PROJETO ESPORTE PARA O FUTURO/LUTAS</t>
        </r>
      </text>
    </comment>
    <comment ref="L128" authorId="1">
      <text>
        <r>
          <rPr>
            <b/>
            <sz val="9"/>
            <rFont val="Tahoma"/>
            <family val="2"/>
          </rPr>
          <t>Patricia:</t>
        </r>
        <r>
          <rPr>
            <sz val="9"/>
            <rFont val="Tahoma"/>
            <family val="2"/>
          </rPr>
          <t xml:space="preserve">
DO 2717 DE 23/06/2020
TC 96/20 - PROJETO ESPORTE PARA O FUTURO - VOLEIBOL</t>
        </r>
      </text>
    </comment>
    <comment ref="L120" authorId="1">
      <text>
        <r>
          <rPr>
            <b/>
            <sz val="9"/>
            <rFont val="Tahoma"/>
            <family val="2"/>
          </rPr>
          <t>Patricia:</t>
        </r>
        <r>
          <rPr>
            <sz val="9"/>
            <rFont val="Tahoma"/>
            <family val="2"/>
          </rPr>
          <t xml:space="preserve">
DO 2717 DE 23/06/2020
TC - PROJETO SOCIAL BOM FUTURO</t>
        </r>
      </text>
    </comment>
    <comment ref="L102" authorId="1">
      <text>
        <r>
          <rPr>
            <b/>
            <sz val="9"/>
            <rFont val="Tahoma"/>
            <family val="2"/>
          </rPr>
          <t>Patricia:</t>
        </r>
        <r>
          <rPr>
            <sz val="9"/>
            <rFont val="Tahoma"/>
            <family val="2"/>
          </rPr>
          <t xml:space="preserve">
DO 2717 DE 23/06/2020
TC - PROJETO COMUNIDADE SURDA EM MOVIEMNTO</t>
        </r>
      </text>
    </comment>
    <comment ref="L150" authorId="1">
      <text>
        <r>
          <rPr>
            <b/>
            <sz val="9"/>
            <rFont val="Tahoma"/>
            <family val="2"/>
          </rPr>
          <t>Patricia:</t>
        </r>
        <r>
          <rPr>
            <sz val="9"/>
            <rFont val="Tahoma"/>
            <family val="2"/>
          </rPr>
          <t xml:space="preserve">
DO 2717 DE 23/06/2020
TC 99/20 - PROJETO REMO CIDADÃO</t>
        </r>
      </text>
    </comment>
    <comment ref="L148" authorId="1">
      <text>
        <r>
          <rPr>
            <b/>
            <sz val="9"/>
            <rFont val="Tahoma"/>
            <family val="2"/>
          </rPr>
          <t>Patricia:</t>
        </r>
        <r>
          <rPr>
            <sz val="9"/>
            <rFont val="Tahoma"/>
            <family val="2"/>
          </rPr>
          <t xml:space="preserve">
DO 2717 DE 23/06/2020
TC - 100/20 - PROJETO REMO DO FUTURO</t>
        </r>
      </text>
    </comment>
    <comment ref="L90" authorId="1">
      <text>
        <r>
          <rPr>
            <b/>
            <sz val="9"/>
            <rFont val="Tahoma"/>
            <family val="2"/>
          </rPr>
          <t>Patricia:</t>
        </r>
        <r>
          <rPr>
            <sz val="9"/>
            <rFont val="Tahoma"/>
            <family val="2"/>
          </rPr>
          <t xml:space="preserve">
DO 2717 DE 23/06/2020
TC 101/20 - PROJETO FUTSAL CELEIRO DE CRAQUES</t>
        </r>
      </text>
    </comment>
    <comment ref="L91" authorId="1">
      <text>
        <r>
          <rPr>
            <b/>
            <sz val="9"/>
            <rFont val="Tahoma"/>
            <family val="2"/>
          </rPr>
          <t>Patricia:</t>
        </r>
        <r>
          <rPr>
            <sz val="9"/>
            <rFont val="Tahoma"/>
            <family val="2"/>
          </rPr>
          <t xml:space="preserve">
DO 2717 DE 23/06/2020
TC - 102/20 - PROJETO HERONDINA VOLEI</t>
        </r>
      </text>
    </comment>
    <comment ref="L92" authorId="1">
      <text>
        <r>
          <rPr>
            <b/>
            <sz val="9"/>
            <rFont val="Tahoma"/>
            <family val="2"/>
          </rPr>
          <t>Patricia:</t>
        </r>
        <r>
          <rPr>
            <sz val="9"/>
            <rFont val="Tahoma"/>
            <family val="2"/>
          </rPr>
          <t xml:space="preserve">
DO 2717 DE 23/06/2020
TC - 103/20 - PROJETO VOLEI DE PRAIA</t>
        </r>
      </text>
    </comment>
    <comment ref="L171" authorId="1">
      <text>
        <r>
          <rPr>
            <b/>
            <sz val="9"/>
            <rFont val="Tahoma"/>
            <family val="2"/>
          </rPr>
          <t>Patricia:</t>
        </r>
        <r>
          <rPr>
            <sz val="9"/>
            <rFont val="Tahoma"/>
            <family val="2"/>
          </rPr>
          <t xml:space="preserve">
DO 2717 DE 23/06/2020
TC 104/20 - PROJETO UM ADOLESCENTE LONGE DAS DROGAS</t>
        </r>
      </text>
    </comment>
    <comment ref="L173" authorId="1">
      <text>
        <r>
          <rPr>
            <b/>
            <sz val="9"/>
            <rFont val="Tahoma"/>
            <family val="2"/>
          </rPr>
          <t>Patricia:</t>
        </r>
        <r>
          <rPr>
            <sz val="9"/>
            <rFont val="Tahoma"/>
            <family val="2"/>
          </rPr>
          <t xml:space="preserve">
DO 2717 DE 23/06/2020
TC - 105/20 - PROJETO JOVENS NO CAMINHO CERTO</t>
        </r>
      </text>
    </comment>
    <comment ref="L174" authorId="1">
      <text>
        <r>
          <rPr>
            <b/>
            <sz val="9"/>
            <rFont val="Tahoma"/>
            <family val="2"/>
          </rPr>
          <t>Patricia:</t>
        </r>
        <r>
          <rPr>
            <sz val="9"/>
            <rFont val="Tahoma"/>
            <family val="2"/>
          </rPr>
          <t xml:space="preserve">
DO 2717 DE 23/06/2020
TC - 106/20 - PROJETO ESPORTE E LAZER CONSULADO</t>
        </r>
      </text>
    </comment>
    <comment ref="L188" authorId="1">
      <text>
        <r>
          <rPr>
            <b/>
            <sz val="9"/>
            <rFont val="Tahoma"/>
            <family val="2"/>
          </rPr>
          <t>Patricia:</t>
        </r>
        <r>
          <rPr>
            <sz val="9"/>
            <rFont val="Tahoma"/>
            <family val="2"/>
          </rPr>
          <t xml:space="preserve">
DO 2717 DE 23/06/2020
TC - 107/20 - IBBC - NUCLEO DE BASQUETEBOL COMUNITARIO EM CADEIRAS DE RODAS</t>
        </r>
      </text>
    </comment>
    <comment ref="L189" authorId="1">
      <text>
        <r>
          <rPr>
            <b/>
            <sz val="9"/>
            <rFont val="Tahoma"/>
            <family val="2"/>
          </rPr>
          <t>Patricia:</t>
        </r>
        <r>
          <rPr>
            <sz val="9"/>
            <rFont val="Tahoma"/>
            <family val="2"/>
          </rPr>
          <t xml:space="preserve">
DO 2717 DE 23/06/2020
TC 108/20 - NUCLEO DE BASQUETEBOL COMUNITARIO</t>
        </r>
      </text>
    </comment>
    <comment ref="L194" authorId="1">
      <text>
        <r>
          <rPr>
            <b/>
            <sz val="9"/>
            <rFont val="Tahoma"/>
            <family val="2"/>
          </rPr>
          <t>Patricia:</t>
        </r>
        <r>
          <rPr>
            <sz val="9"/>
            <rFont val="Tahoma"/>
            <family val="2"/>
          </rPr>
          <t xml:space="preserve">
DO 2717 DE 23/06/20
TC 109/20 - PROJETO DRIBLANDO A VIDA</t>
        </r>
      </text>
    </comment>
    <comment ref="L195" authorId="1">
      <text>
        <r>
          <rPr>
            <b/>
            <sz val="9"/>
            <rFont val="Tahoma"/>
            <family val="2"/>
          </rPr>
          <t>Patricia:</t>
        </r>
        <r>
          <rPr>
            <sz val="9"/>
            <rFont val="Tahoma"/>
            <family val="2"/>
          </rPr>
          <t xml:space="preserve">
DO 2717 DE 23/06/20
TC - 110/20 - PROJETO LUTANDO NA VIDA</t>
        </r>
      </text>
    </comment>
    <comment ref="L196" authorId="1">
      <text>
        <r>
          <rPr>
            <b/>
            <sz val="9"/>
            <rFont val="Tahoma"/>
            <family val="2"/>
          </rPr>
          <t>Patricia:</t>
        </r>
        <r>
          <rPr>
            <sz val="9"/>
            <rFont val="Tahoma"/>
            <family val="2"/>
          </rPr>
          <t xml:space="preserve">
DO 2717 DE 23/06/20
TC 111/20 - PROJETO NA PRAIA COM BEM POSSÍVEL</t>
        </r>
      </text>
    </comment>
    <comment ref="L197" authorId="1">
      <text>
        <r>
          <rPr>
            <b/>
            <sz val="9"/>
            <rFont val="Tahoma"/>
            <family val="2"/>
          </rPr>
          <t>Patricia:</t>
        </r>
        <r>
          <rPr>
            <sz val="9"/>
            <rFont val="Tahoma"/>
            <family val="2"/>
          </rPr>
          <t xml:space="preserve">
DO 2717 DE 23/06/20
TC - 112/20 - PROJETO FUTEBOL NA ESCOLA</t>
        </r>
      </text>
    </comment>
    <comment ref="L199" authorId="1">
      <text>
        <r>
          <rPr>
            <b/>
            <sz val="9"/>
            <rFont val="Tahoma"/>
            <family val="2"/>
          </rPr>
          <t>Patricia:</t>
        </r>
        <r>
          <rPr>
            <sz val="9"/>
            <rFont val="Tahoma"/>
            <family val="2"/>
          </rPr>
          <t xml:space="preserve">
DO 2717 DE 23/06/20
TC - 113/20 - PROJETO COORDENADORIA DE TALENTOS</t>
        </r>
      </text>
    </comment>
    <comment ref="L200" authorId="1">
      <text>
        <r>
          <rPr>
            <b/>
            <sz val="9"/>
            <rFont val="Tahoma"/>
            <family val="2"/>
          </rPr>
          <t>Patricia:</t>
        </r>
        <r>
          <rPr>
            <sz val="9"/>
            <rFont val="Tahoma"/>
            <family val="2"/>
          </rPr>
          <t xml:space="preserve">
DO 2717 DE 23/06/20
TC 114/20 - COORDENADORIA DE TALENTOS - MONTE CRISTO</t>
        </r>
      </text>
    </comment>
    <comment ref="L233" authorId="1">
      <text>
        <r>
          <rPr>
            <b/>
            <sz val="9"/>
            <rFont val="Tahoma"/>
            <family val="2"/>
          </rPr>
          <t>Patricia:</t>
        </r>
        <r>
          <rPr>
            <sz val="9"/>
            <rFont val="Tahoma"/>
            <family val="2"/>
          </rPr>
          <t xml:space="preserve">
DO 2717 DE 23/06/20
tc 115/20 - PROJETO CHUTE PARA O FUTURO</t>
        </r>
      </text>
    </comment>
    <comment ref="L234" authorId="1">
      <text>
        <r>
          <rPr>
            <b/>
            <sz val="9"/>
            <rFont val="Tahoma"/>
            <family val="2"/>
          </rPr>
          <t>Patricia:</t>
        </r>
        <r>
          <rPr>
            <sz val="9"/>
            <rFont val="Tahoma"/>
            <family val="2"/>
          </rPr>
          <t xml:space="preserve">
DO 2717 DE 23/06/20
TC - 116/20 - PROJETO CAPOEIRA</t>
        </r>
      </text>
    </comment>
    <comment ref="L201" authorId="1">
      <text>
        <r>
          <rPr>
            <b/>
            <sz val="9"/>
            <rFont val="Tahoma"/>
            <family val="2"/>
          </rPr>
          <t>Patricia:</t>
        </r>
        <r>
          <rPr>
            <sz val="9"/>
            <rFont val="Tahoma"/>
            <family val="2"/>
          </rPr>
          <t xml:space="preserve">
DO 2717 DE 23/06/20
TC - PRPJETO HOPE SPORT - SKATE</t>
        </r>
      </text>
    </comment>
    <comment ref="E100" authorId="0">
      <text>
        <r>
          <rPr>
            <b/>
            <sz val="9"/>
            <rFont val="Tahoma"/>
            <family val="2"/>
          </rPr>
          <t>Patricia Reis Santos:</t>
        </r>
        <r>
          <rPr>
            <sz val="9"/>
            <rFont val="Tahoma"/>
            <family val="2"/>
          </rPr>
          <t xml:space="preserve">
DO 2748 DE 04/08/2020
TERMO DE COLABORAÇÃO N.º165/2020 R$ 17.500,00 EM 3 PARCELAS</t>
        </r>
      </text>
    </comment>
    <comment ref="C139" authorId="0">
      <text>
        <r>
          <rPr>
            <b/>
            <sz val="9"/>
            <rFont val="Tahoma"/>
            <family val="2"/>
          </rPr>
          <t>Patricia Reis Santos:</t>
        </r>
        <r>
          <rPr>
            <sz val="9"/>
            <rFont val="Tahoma"/>
            <family val="2"/>
          </rPr>
          <t xml:space="preserve">
do 2742 de 27/07/2020 - termo de fomento 005/2020 - R$ 86863,05
12 parcelas</t>
        </r>
      </text>
    </comment>
    <comment ref="H172" authorId="2">
      <text>
        <r>
          <rPr>
            <sz val="9"/>
            <rFont val="Tahoma"/>
            <family val="2"/>
          </rPr>
          <t xml:space="preserve">Lucas Azevedo
Data:23/12/2020
Projeto tocando a historia do cachorro
</t>
        </r>
      </text>
    </comment>
    <comment ref="H243" authorId="2">
      <text>
        <r>
          <rPr>
            <sz val="9"/>
            <rFont val="Tahoma"/>
            <family val="2"/>
          </rPr>
          <t xml:space="preserve">Lucas Azevedo
Data 23/12/2020
Projeto: Alma Festival
</t>
        </r>
      </text>
    </comment>
    <comment ref="H16" authorId="2">
      <text>
        <r>
          <rPr>
            <sz val="9"/>
            <rFont val="Tahoma"/>
            <family val="2"/>
          </rPr>
          <t xml:space="preserve">Lucas Azevedo
Data 01/12/2021
Projeto: Festivalcine swell
</t>
        </r>
      </text>
    </comment>
    <comment ref="H213" authorId="2">
      <text>
        <r>
          <rPr>
            <b/>
            <sz val="9"/>
            <rFont val="Tahoma"/>
            <family val="2"/>
          </rPr>
          <t xml:space="preserve">Lucas Azevedo
Data 23/12/2021
Projeto: tempo Manifesto
</t>
        </r>
      </text>
    </comment>
    <comment ref="H240" authorId="2">
      <text>
        <r>
          <rPr>
            <b/>
            <sz val="9"/>
            <rFont val="Tahoma"/>
            <family val="2"/>
          </rPr>
          <t xml:space="preserve">Lucas Azevedo
Data 23/12/2021
Projeto: Esquina Miramar
</t>
        </r>
      </text>
    </comment>
    <comment ref="H18" authorId="2">
      <text>
        <r>
          <rPr>
            <b/>
            <sz val="9"/>
            <rFont val="Tahoma"/>
            <family val="2"/>
          </rPr>
          <t xml:space="preserve">Lucas Azevedo
Data 23/12/2021
Projeto: Nos tempos de vendita Floripa na decada de 20
</t>
        </r>
      </text>
    </comment>
    <comment ref="H19" authorId="2">
      <text>
        <r>
          <rPr>
            <b/>
            <sz val="9"/>
            <rFont val="Tahoma"/>
            <family val="2"/>
          </rPr>
          <t xml:space="preserve">Lucas Azevedo
Data 23/12/2021
Projeto: street art tuor 2021
</t>
        </r>
      </text>
    </comment>
    <comment ref="H15" authorId="2">
      <text>
        <r>
          <rPr>
            <sz val="9"/>
            <rFont val="Tahoma"/>
            <family val="2"/>
          </rPr>
          <t xml:space="preserve">Lucas Azevedo
Data 23/12/2021
Projeto: toda vez tem peixe curta metragem 
</t>
        </r>
      </text>
    </comment>
    <comment ref="H209" authorId="2">
      <text>
        <r>
          <rPr>
            <b/>
            <sz val="9"/>
            <rFont val="Tahoma"/>
            <family val="2"/>
          </rPr>
          <t>Lucas Azevedo
Data 23/12/2021
Projeto: carmensuite do ballet</t>
        </r>
      </text>
    </comment>
    <comment ref="C237" authorId="2">
      <text>
        <r>
          <rPr>
            <b/>
            <sz val="9"/>
            <rFont val="Tahoma"/>
            <family val="2"/>
          </rPr>
          <t>Lucas Azevedo:</t>
        </r>
        <r>
          <rPr>
            <sz val="9"/>
            <rFont val="Tahoma"/>
            <family val="2"/>
          </rPr>
          <t xml:space="preserve">
</t>
        </r>
        <r>
          <rPr>
            <b/>
            <sz val="9"/>
            <rFont val="Tahoma"/>
            <family val="2"/>
          </rPr>
          <t>Data 01/12/2021
EXTRATO DO TERMO DE COLABORAÇÃO N
O
177/PMF/SEMAS/FMAS/2020 - Objeto: Execução
do projeto “ENFRENTAMENTO E PREVENÇÃO AO
COVID 19”, mediante a Dispensa de Chamamento
Público nº 001/PMF/SEMAS/2020 (D.O.E.M. Nº
2738, de 21 de julho de 2020), aos moldes da Lei
Federal nº 13.019/2014, a qual visa o repasse
financeiro emergencial de recursos federais, após
edição pelo Governo Federal em 16/04/2020 da
Medida Provisória 953 e sua posterior
regulamentação pela Portaria nº 369, de 29 de
abril de 2020 (publicada no D.O.U. em 30/04/2020
| Edição: 82 | Seção: 1 | Página: 17) do Ministério
da Cidadania, devido à situação de Emergência em
Saúde Pública de Importância Nacional, em
decorrência de infecção humana pelo novo
Coronavírus, COVID-19. Partes parceiras: Município
de Florianópolis, com interveniência da Secretaria
Municipal de Assistência Social, através do Fundo
Municipal de Assistência Social e a Organização da
Sociedade Civil “Sociedade Espírita Obreiros da
Vida Eterna - SEOVE” inscrita no CNPJ sob o nº
82.898.230/0001-84. Valor: R$ 64.800,00 (sessenta
e quatro mil e oitocentos reais), a ser repassado
em 02 (duas) parcelas. As despesas decorrentes do
atendimento ao disposto deste Termo de
Colaboração correrão à conta do orçamento do
Fundo Municipal de Assistência Social, PROJETO
ATIVIDADE: 2326, ELEMENTO DE DESPESA:
3.3.50.43.00.00.00.00.0501 - Subvenções Sociais -
Fonte 501. Vigência: 01 de dezembro de 2021 até
31 de maio de 2021. Signatários: Maria Cláudia
Goulart da Silva, pela Secretaria Municipal de
Assistência Social e Hercílio Teske, pela
Organização da Sociedade Civil. Florianópolis, 27
de novembro de 2020.</t>
        </r>
      </text>
    </comment>
    <comment ref="C185" authorId="2">
      <text>
        <r>
          <rPr>
            <b/>
            <sz val="9"/>
            <rFont val="Tahoma"/>
            <family val="2"/>
          </rPr>
          <t>Lucas Azevedo
Data 01/12/2020
EXTRATO DO TERMO DE COLABORAÇÃO NO
178/PMF/SEMAS/FMAS/2020 - Objeto: Execução
do projeto “RECURSO FEDERAL COVID-19
CANTINHO” DOS IDOSOS”, mediante a Dispensa de
Chamamento Público nº 001/PMF/SEMAS/2020
(D.O.E.M. Nº 2738, de 21 de julho de 2020), aos
moldes da Lei Federal nº 13.019/2014, a qual visa o
repasse financeiro emergencial de recursos
federais, após edição pelo Governo Federal em
16/04/2020 da Medida Provisória 953 e sua
posterior regulamentação pela Portaria nº 369, de 29 de abril de 2020 (publicada no D.O.U. em
30/04/2020 | Edição: 82 | Seção: 1 | Página: 17) do
Ministério da Cidadania, devido à situação de
Emergência em Saúde Pública de Importância
Nacional, em decorrência de infecção humana pelo
novo Coronavírus, COVID-19. Partes parceiras:
Município de Florianópolis, com interveniência da
Secretaria Municipal de Assistência Social, através
do Fundo Municipal de Assistência Social e a
Organização da Sociedade Civil “Instituição de
Caridade e Apoio ao Desamparado - ICAD” inscrita
no CNPJ sob o nº 08.429.871/0001-37. Valor: R$
110.400,00 (cento e dez mil e quatrocentos reais),
a ser repassado em 02 (duas) parcelas. As despesas
decorrentes do atendimento ao disposto deste
Termo de Colaboração correrão à conta do
orçamento do Fundo Municipal de Assistência
Social, PROJETO ATIVIDADE: 2326, ELEMENTO DE
DESPESA: 3.3.50.43.00.00.00.00.0501 - Subvenções
Sociais - Fonte 501. Vigência: 01 de dezembro de
2020 até 31 de maio de 2021. Signatários: Maria
Cláudia Goulart da Silva, pela Secretaria Municipal
de Assistência Social e Osmarina Maria da Silva,
pela Organização da Sociedade Civil. Florianópolis,
27 de novembro de 2020.</t>
        </r>
      </text>
    </comment>
    <comment ref="H190" authorId="2">
      <text>
        <r>
          <rPr>
            <b/>
            <sz val="9"/>
            <rFont val="Tahoma"/>
            <family val="2"/>
          </rPr>
          <t>Lucas Azevedo 
Data 09/12/2021:</t>
        </r>
        <r>
          <rPr>
            <sz val="9"/>
            <rFont val="Tahoma"/>
            <family val="2"/>
          </rPr>
          <t xml:space="preserve">
083/2020 PROJETO
PIPOCA 2021
Instituto Bem
Possível
Cinema,
Fotografia e
Vídeo
101.480,00 31/12/2021</t>
        </r>
      </text>
    </comment>
    <comment ref="H208" authorId="2">
      <text>
        <r>
          <rPr>
            <b/>
            <sz val="9"/>
            <rFont val="Tahoma"/>
            <family val="2"/>
          </rPr>
          <t>Lucas Azevedo:
Data: 09/12/2021
092/2020 LÍNGUA
LOUCA
Letícia de Brito
Cardoso
Artes Plásticas,
Artes Gráficas
e Filatelia
127.460,00 31/12/2021</t>
        </r>
      </text>
    </comment>
    <comment ref="H106" authorId="2">
      <text>
        <r>
          <rPr>
            <b/>
            <sz val="9"/>
            <rFont val="Tahoma"/>
            <family val="2"/>
          </rPr>
          <t>Lucas Azevedo
Data : 09/12/2021
103/2020
TEMPORADA
DE
CONCERTOS
2021 DA
CAMERATA
FLORIANÓP
OLIS
Associação
Filarmônica
Camerata
Florianópolis
Música e
Dança 200.000,00 31/12/2021</t>
        </r>
      </text>
    </comment>
    <comment ref="C215" authorId="2">
      <text>
        <r>
          <rPr>
            <sz val="9"/>
            <rFont val="Tahoma"/>
            <family val="2"/>
          </rPr>
          <t xml:space="preserve">Lucas Azevedo:
Data: 11/12/2020
EXTRATO DO TERMO DE COLABORAÇÃO NO
212/PMF/SEMAS/2020 - Objeto: execução do
Serviço de Acolhimento Institucional para até 10
(dez) Adolescentes, na modalidade Casa de
Passagem, o qual integra a Proteção Social Especial
de Alta Complexidade do SUAS, observando o
estabelecido no Plano de Trabalho aprovado
através do Edital de Chamamento Público nº
007/PMF/SEMAS/2020 (D.O.E.M. Nº 2806, de 26
de outubro de 2020), aos moldes da Lei Federal nº
13.019/2014 e do Decreto Municipal 21.966/2020.
Partes parceiras: Município de Florianópolis, com
interveniência da Secretaria Municipal de
Assistência Social e a Organização da Sociedade
Civil “Núcleo de Recuperação e Reabilitação de
Vidas (NURREVI)” inscrita no CNPJ sob o nº
03.448.121/0001-99. Valor: R$ 300.000,00
(trezentos mil reais), a ser repassado em 12 (doze)
parcelas mensais e consecutivas de R$ 25.000,000
(vinte e cinco mil reais) cada. As despesas
decorrentes do atendimento ao disposto deste
Termo de Colaboração correrão à conta do
orçamento da Secretaria Municipal de Assistência
Social, PROJETO ATIVIDADE: 2029, ELEMENTO DE
DESPESA: 3.3.50.43.00.00.00.00.0080 –
Subvenções Sociais - Fonte 80. Vigência: 13 de
dezembro de 2020 até 12 de dezembro de 2021.
Signatários: Maria Cláudia Goulart da Silva, pela
Secretaria Municipal de Assistência Social e José
Vitor da Silva Filho, pela Organização da Sociedade
Civil. Florianópolis, 11 de dezembro de 2020.
</t>
        </r>
      </text>
    </comment>
    <comment ref="N134" authorId="3">
      <text>
        <r>
          <rPr>
            <b/>
            <sz val="9"/>
            <rFont val="Tahoma"/>
            <family val="2"/>
          </rPr>
          <t>Lucas Azevedo
22/12/2020
EXTRATO  DE  CONTRATO  N°  1112/FUNCINE/2020;Objeto:realização do produto Formação e Oficinas, projeto   CINE   PATRIMÔNIO,   objeto   do   presente Contrato,   vencedor   do 9º   Edital   de   Apoio   ao Audiovisual Armando Carreirão 2020,realizado pelo FUNCINE   com   apoio   da   Secretaria   de   Cultura, Esporte  e  Juventude  e  da  Fundação  Cultural  de Florianópolis Franklin Cascaes.; Número e Modalidade   da   Licitação: Chamada   Pública   nº 326/SMA/DSLC/2020; Contratada: CAROLINA MACIEL DE  ARRUDA.;Valor:O  valor do recurso do presente Contrato é de R$ 10.000,00(dez mil reais)conforme   o   produto   selecionado.;Vigência:O presente Contrato vigerá  da data da publicação de seu  extrato  no  Diário  Oficial  do  Município,  pelo prazo  de  12  (doze)  meses  a  partir  da  data  do pagamento  do  Prêmio,  podendo  esse  prazo  ser negociado,  em  caso  excepcional  por  mais  06  (seis) meses     mediante     justificativa     por     parte     da CONTRATADA   e   autorização      do   Conselho   do FUNCINE.; Dotação: Funcional: 13.392.0107 –Difusão  Cultural;  Atividade:  4.030 –Programa  de Apoio    a    ProduçãoAudiovisual;    Elemento    de Despesas: 3.3.50.41.00.00.00.00 –Contribuições; e na  Fonte  de  Recursos:  0080;Data  de  Assinatura: 21/12/2020;Nome das partes que assinaram:Pelo Fundo   Municipal   de   Cinema -FUNCINE,   a   Sra.Carolina  Borges  de  Andrade,  e  a  contratada,  Sra. Carolina Maciel De Arruda</t>
        </r>
      </text>
    </comment>
    <comment ref="N130" authorId="3">
      <text>
        <r>
          <rPr>
            <b/>
            <sz val="9"/>
            <rFont val="Tahoma"/>
            <family val="2"/>
          </rPr>
          <t>Lucas Azevedo
22/12/2020
presente Contrato, vencedor do 9º Edital de Apoio ao  Audiovisual  Armando  Carreirão  2020,realizado pelo  FUNCINE  com  apoio da  Secretaria  de  Cultura, Esporte  e  Juventude  e  da  Fundação  Cultural  de Florianópolis Franklin Cascaes; Número e Modalidade   da   Licitação: Chamada   Pública   nº 326/SMA/DSLC/2020; Contratada: BEATRIZ CRISTINA   SILVA.;Valor:O   valor   do   recurso   do presente Contrato é de R$ 10.000,00(dez mil reais)conforme   o   produto   selecionado.;Vigência:O presente Contrato vigerá  da data da publicação de seu  extrato  no  Diário  Oficial  do  Município,  pelo prazo  de  12  (doze)  meses  a  partir  da  data  do pagamento  do  Prêmio,  podendo  esse  prazo  ser negociado,  em  caso  excepcional  por  mais  06  (seis) meses     mediante     justificativa     por     parte     da CONTRATADA   e   autorização      do   Conselho   do FUNCINE.; Dotação: Órgão e Unidade Orçamentária: 31.01 –FUNCINE–Fundo Municipal de  Cinema -FUNCINE;  Funcional:  13.392.0107 –Difusão  Cultural;  Atividade:  4.030 –Programa  de Apoio    a    Produção    Audiovisual;    Elemento    de Despesas: 3.3.50.41.00.00.00.00 –Contribuições; e na  Fonte  de  Recursos:  0080.;Data  de  Assinatura: 21/12/2020;Nome das partes que assinaram:Pelo Fundo   Municipal   de   Cinema -FUNCINE,   a   Sra.Carolina  Borges  de  Andrade,  e  a  contratada,  Sra Beatriz Cristina Silva.</t>
        </r>
      </text>
    </comment>
    <comment ref="N160" authorId="3">
      <text>
        <r>
          <rPr>
            <b/>
            <sz val="9"/>
            <rFont val="Tahoma"/>
            <family val="2"/>
          </rPr>
          <t xml:space="preserve">Lucas Azevedo
22/12/2020
EXTRATO  DE  CONTRATO  N°  1115/FUNCINE/2020;Objeto:realização do produto Publicações, projeto ALÉM  DA  IMAGEM,  objeto  do  presente  Contrato, vencedor  do 9º  Edital  de  Apoio  ao  Audiovisual Armando  Carreirão  2020,realizado  pelo  FUNCINE com  apoio  da  Secretaria  de   Cultura,  Esporte   e Juventude  e  da  Fundação  Cultural  de  Florianópolis Franklin    Cascaes; Número    e    Modalidade    da Licitação: Chamada Pública nº 326/SMA/DSLC/2020; Contratada: DANILO    DA SILVA  DE  MELLO.;Valor:O  valor  do  recurso  do presente Contrato é de R$ 10.000,00(dez mil reais)conforme   o   produto   selecionado.;Vigência:O presente Contrato vigerá  da data da publicação de seu  extrato  no  Diário  Oficial  do  Município,  pelo prazo  de  12  (doze)  meses  a  partir  da  data  do pagamento  do  Prêmio,  podendo  esse  prazo  ser negociado,  em  caso  excepcional  por  mais  06  (seis) meses     mediante     justificativa     por     parte     da CONTRATADA   e   autorização      do   Conselho   do </t>
        </r>
      </text>
    </comment>
    <comment ref="N183" authorId="3">
      <text>
        <r>
          <rPr>
            <b/>
            <sz val="9"/>
            <rFont val="Tahoma"/>
            <family val="2"/>
          </rPr>
          <t>Lucas azevedo
22/12/2020
EXTRATO  DE  CONTRATO  N°  1114/FUNCINE/2020;Objeto:realização do produto Formação e Oficinas, projeto CURSO DE ANIMAÇÃO DE PERSONAGEM 2D (CUTOUT)  COM  BLENDER  3D,  objeto  do  presente Contrato,   vencedor   do 9º   Edital   de   Apoio   ao Audiovisual Armando Carreirão 2020,realizado pelo FUNCINE   com   apoio   da   Secretaria   de   Cultura, Esporte  e  Juventude  e  da  Fundação  Cultural  de Florianópolis Franklin Cascaes; Número e Modalidade   da   Licitação: Chamada   Pública   nº 326/SMA/DSLC/2020; Contratada: IGOR  M  M  DE PITTA SIMÕES PRODUÇÕES ARTÍSTICAS E CINEMATOGRAFICAS –ME.;Valor:O   valor   do recurso  do  presente  Contrato  é  de R$  10.000,00(dez  mil  reais)conforme  o  produto  selecionado.;Vigência:O  presente  Contrato  vigerá    da  data  da publicação   de   seu   extrato   no   Diário   Oficial   do Município, pelo prazo de 12 (doze) meses a partir da data do pagamento do Prêmio, podendo esse prazo ser  negociado,  em  caso  excepcional  por  mais  06 (seis)  meses  mediante  justificativa  por  parte  da CONTRATADA   e   autorização      do   Conselho   do FUNCINE.; Dotação: Órgão e Unidade Orçamentária: 31.01 –FUNCINE–Fundo Municipal de  Cinema -FUNCINE;  Funcional:  13.392.0107 –Difusão  Cultural;  Atividade:  4.030 –Programa  de Apoio    a    Produção    Audiovisual;    Elemento    de Despesas: 3.3.50.41.00.00.00.00 –Contribuições; e na  Fontede  Recursos:  0080.;Data  de  Assinatura: 21/12/2020;Nome das partes que assinaram:Pelo Fundo   Municipal   de   Cinema -FUNCINE,   a   Sra.Carolina Borges de Andrade, e o contratado, Sr. Igor Marco Mesquita de Pitta Simões.</t>
        </r>
      </text>
    </comment>
    <comment ref="N7" authorId="3">
      <text>
        <r>
          <rPr>
            <b/>
            <sz val="9"/>
            <rFont val="Tahoma"/>
            <family val="2"/>
          </rPr>
          <t xml:space="preserve">Lucas Azevedo
Data 23/12/2020
DIÁRIO OFICIAL ELETRÔNICODO MUNICÍPIO DE FLORIANÓPOLISEdição Nº2846Florianópolis/SC, terça-feira, 22 de dezembro de 2020pg. 10PREFEITURA MUNICIPAL DE FLORIANÓPOLIS Secretário: Everson MendesRua Tenente Silveira, 60, 5º Andar -Centro -88010-300–Florianópolis/SCSecretaria Municipal da Casa CivilFone: (48) 3251-6066 -3251-6062Gerência de Diário OficialControle:Thamara MaltaDiários Online:  http://www.pmf.sc.gov.br/governo/index.php?pagina=govdiariooficialpg. 10SECRETARIA MUNICIPALDEDEFESA DO CONSUMIDOREXTRATO  DE INEXIGIBILIDADE  DE  LICITAÇÃO  N° 594/SMA/DSLC/2020-Objeto:Contratação   de empresa especializada remanejamento, acomodação, instalação física bem como implantação  da  ampliação  de  troncos  digitais  na plataforma  NS  468614  e  configuração  do  link  E1 6400  e  faixas  de  ramais  DDR. Contratado:  Digitro Tecnologia  S.A,  CNPJ  nº  83.472.803/0001-76.Valor total:R$ 7.568,36 (sete mil quinhentos e sessenta e oito  reais  e  trinta  e  seis  centavos).Vigência  do contrato:A vigência do contrato é de 90 (noventa) dias  após  a  assinatura,  podendo  ser  prorrogado conforme  legislação. Fundamento  legal:  art.  25, inciso I, da Lei nº 8.666/93.FUNDO MUNICIPAL DECINEMAEXTRATO  DE  CONTRATO  N°  1101/FUNCINE/2020;Objeto:a  realização  do  produto Desenvolvimento de   Longa,   projeto   DOCA,   objeto   do   presente Contrato,vencedor   do   9º   Edital   de   Apoio   ao Audiovisual Armando Carreirão 2020, realizado pelo FUNCINE   com   apoio   da   Secretaria   de   Cultura, Esporte  e  Juventude  e  da  Fundação  Cultural  de Florianópolis Franklin Cascaes; Número e Modalidade   da   Licitação: Chamada   Pública   nº 326/SMA/DSLC/2020; Contratada: ADALBERTO PENNA  PRODUÇÕES  CINEMATOGRÁFICAS  LTDA –ME.;Valor:O valor do recurso do presente Contrato é  de  R$  20.000,00  (vinte  mil  reais)  conforme  o produto     selecionado.;Vigência:O     presente Contrato  vigerá    da  data  da publicação  de  seu extrato no Diário Oficial do Município, pelo prazo de 12 (doze) meses a partir da data do pagamento do Prêmio, podendo esse prazo ser negociado, em caso excepcional  por  mais  06  (seis)  meses  mediante justificativa     por     parte     da     CONTRATADA     eautorização    do  Conselho  do  FUNCINE; Dotação: Órgão e Unidade Orçamentária: 31.01 –FUNCINE –Fundo  Municipal  de  Cinema -FUNCINE;  Funcional: 13.392.0107 –Difusão  Cultural;  Atividade:  4.030 –Programa    de    Apoio    a    Produção    Audiovisual; Elemento   de   Despesas:   3.3.50.41.00.00.00.00 –Contribuições; e na Fonte de Recursos: 0080.; Data de  Assinatura: 21/12/2020;Nome  das  partes  que assinaram: Pelo   Fundo   Municipal   de   Cinema -FUNCINE,  a  Sra.  Carolina  Borges  de  Andrade,  e  a contratada, Sra. Fabiana Heimann Penna.
</t>
        </r>
      </text>
    </comment>
    <comment ref="N14" authorId="3">
      <text>
        <r>
          <rPr>
            <sz val="9"/>
            <rFont val="Tahoma"/>
            <family val="2"/>
          </rPr>
          <t>Lucas Azevedo
22/12/2020
EXTRATO  DE  CONTRATO  N°  1102/FUNCINE/2020;Objeto:realização do produto Desenvolvimento de Projeto   de   Longa-Metragem,   projeto   ALMA   DE BARRO,  objeto  do  presente  Contrato,  vencedor  do 9º    Edital    de    Apoio    ao    Audiovisual    Armando Carreirão 2020,realizado pelo FUNCINE com apoio da Secretaria de Cultura, Esporte e Juventude e da Fundação Cultural de Florianópolis Franklin Cascaes; Número   e   Modalidade   da   Licitação: Chamada Pública     nº     326/SMA/DSLC/2020; Contratada: ANDRÉ CENTENO BROLL CARVALHO -ME.;Valor:O valor do  recurso  do  presente  Contrato  é  de R$ 20.000,00(vinte  mil  reais)conforme  o  produto selecionado.;Vigência:O presente Contrato vigerá  da  data  da  publicação  de  seu  extrato  no  Diário Oficial do Município, pelo prazo de 12 (doze) meses a partir da data do pagamento do Prêmio, podendo esse prazo ser negociado, em caso excepcional por mais 06 (seis) meses mediante justificativa por parte da  CONTRATADA  e  autorização    do  Conselho  do FUNCINE.; Dotação: Órgão e Unidade Orçamentária: 31.01 –FUNCINE–Fundo Municipal de  Cinema -FUNCINE;  Funcional:  13.392.0107 –Difusão  Cultural;  Atividade:  4.030 –Programa  de Apoio    a    Produção    Audiovisual;    Elemento    de Despesas: 3.3.50.41.00.00.00.00 –Contribuições; e na  Fonte  de  Recursos:  0080.;Data  de  Assinatura: 21/12/2020;Nome das partes que assinaram:Pelo Fundo   Municipal   de   Cinema -FUNCINE,   a   Sra.Carolina  Borges  de  Andrade,  e  o  contratado,  Sr. André Centeno Broll Carvalho.</t>
        </r>
      </text>
    </comment>
    <comment ref="N207" authorId="3">
      <text>
        <r>
          <rPr>
            <b/>
            <sz val="9"/>
            <rFont val="Tahoma"/>
            <family val="2"/>
          </rPr>
          <t>Lucas Azevedo
22/12/2020
EXTRATO  DE  CONTRATO  N°  1099/FUNCINE/2020;Objeto:realização do produto Desenvolvimento de Longa,   projeto   13   LUAS,   objeto   do   presente Contrato,   vencedor   do 9º   Edital   de   Apoio   ao Audiovisual Armando Carreirão 2020,realizado pelo FUNCINE   com   apoio   da   Secretaria   de   Cultura, Esporte  e  Juventude  e  da  Fundação  Cultural  de Florianópolis Franklin Cascaes; Número e Modalidade   da   Licitação: Chamada   Pública   nº 326/SMA/DSLC/2020; Contratada: TATIANA   LEE MARQUES.;Valor:O  valor  do  recurso  do  presente Contrato   é   de R$ 20.000,00(vinte   mil   reais)conforme   o   produto   selecionado.;Vigência:O presente Contratovigerá  da data da publicação de seu  extrato  no  Diário  Oficial  do  Município,  pelo prazo  de  12  (doze)  meses  a  partir  da  data  do pagamento  do  Prêmio,  podendo  esse  prazo  ser negociado,  em  caso  excepcional  por  mais  06  (seis) meses     mediante     justificativa     por     parte     da CONTRATADA   e   autorização      do   Conselho   do FUNCINE.; Dotação: Órgão e Unidade Orçamentária: 31.01 –FUNCINE–Fundo Municipal de  Cinema -FUNCINE;  Funcional:  13.392.0107 –Difusão  Cultural;  Atividade:  4.030 –Programa  de Apoio    a    Produção    Audiovisual;    Elemento    de Despesas: 3.3.50.41.00.00.00.00 –Contribuições; e na  Fonte  de  Recursos:  0080.;Data  de  Assinatura: 21/12/2020;Nome das partes que assinaram:Pelo FundoMunicipal   de   Cinema -FUNCINE,   a   Sra.Carolina  Borges  de  Andrade,  e  a  contratada,  Sra. Tatiana Lee Marques</t>
        </r>
      </text>
    </comment>
    <comment ref="N221" authorId="3">
      <text>
        <r>
          <rPr>
            <b/>
            <sz val="9"/>
            <rFont val="Tahoma"/>
            <family val="2"/>
          </rPr>
          <t>Lucas Azevedo
22/12/2020
EXTRATO  DE  CONTRATO  N°  1117/FUNCINE/2020;Objeto:realização  do  produto  Difusão/Projetos  de mostras e festivais de cinema, projeto FESTIVAL DE CINEMA FASTÁTICO FLORIPA QUE HORROR, objeto do  presente  Contrato,  vencedor  do 9º  Edital  de Apoio   ao   Audiovisual   Armando   Carreirão   2020,realizado pelo FUNCINE com apoio da Secretaria de Cultura, Esporte e Juventude e da Fundação Cultural de    Florianópolis    Franklin    Cascaes; Número    e Modalidade   da   Licitação: Chamada   Pública   nº 326/SMA/DSLC/2020; Contratada: PEDRO MACHADO CARNEIRO.;Valor:O valor do recurso do presente  Contrato  é  de R$  20.000,00(vinte  mil reais)conforme o produto selecionado.;Vigência:O presente Contratovigerá  da data da publicação de seu  extrato  no  Diário  Oficial  do  Município,  pelo prazo  de  12  (doze)  meses  a  partir  da  data  do pagamento  do  Prêmio,  podendo  esse  prazo  ser negociado,  em  caso  excepcional  por  mais  06  (seis)</t>
        </r>
      </text>
    </comment>
    <comment ref="N226" authorId="3">
      <text>
        <r>
          <rPr>
            <b/>
            <sz val="9"/>
            <rFont val="Tahoma"/>
            <family val="2"/>
          </rPr>
          <t>Lucas Azevedo 
22/12/2020
EXTRATO  DE  CONTRATO  N°  1100/FUNCINE/2020;Objeto:realização do produto Desenvolvimento de projeto  de  Longa-Metragem,  projeto  A  REBELIÃO DOS  MERCENÁRIOS,  objeto  do  presente  Contrato, vencedor  do 9º  Edital  de  Apoio  ao  Audiovisual Armando  Carreirão  2020,realizado  pelo  FUNCINE com  apoio  da  Secretaria  de   Cultura,  Esporte   e Juventude  e  da  Fundação  Cultural  de  Florianópolis Franklin    Cascaes; Número    e    Modalidade    da Licitação: Chamada Pública nº 326/SMA/DSLC/2020; Contratada: RODRIGO RAMOS DOS SANTOS.;Valor:O valor do recurso do presente  Contrato  é  de R$  20.000,00(vinte  mil reais)conforme o produto selecionado.;Vigência:O presente Contrato vigerá  da data da publicação de seu  extrato  no  Diário  Oficial  do  Município,  pelo prazo  de  12  (doze)  meses  a  partir  da  data  do pagamento  do  Prêmio,  podendo  esse  prazo  ser negociado,  em  caso  excepcional  por  mais  06  (seis) meses     mediante     justificativa     por     parte     da CONTRATADA   e   autorização      do   Conselho   do FUNCINE.; Dotação: Órgão e Unidade Orçamentária: 31.01 –FUNCINE–Fundo Municipal de  Cinema -FUNCINE;  Funcional:  13.392.0107 –Difusão  Cultural;  Atividade:  4.030 –Programa  de Apoio    a    Produção    Audiovisual;    Elemento    de Despesas: 3.3.50.41.00.00.00.00 –Contribuições; e na  Fonte  de  Recursos:  0080.;Data  de  Assinatura: 21/12/2020;Nome das partes que assinaram:Pelo Fundo   Municipal   de   Cinema -FUNCINE,   a   Sra.Carolina  Borges  de  Andrade,  e  o  contratado,  Sr. Rodrigo Ramos dos Santos.</t>
        </r>
      </text>
    </comment>
    <comment ref="N175" authorId="3">
      <text>
        <r>
          <rPr>
            <b/>
            <sz val="9"/>
            <rFont val="Tahoma"/>
            <family val="2"/>
          </rPr>
          <t>Lucas Azevedo
22/12/2020
20.000,00(vinte  mil  reais)conforme  o  produto selecionado.;Vigência:O presente Contrato vigerá  da  data  da  publicação  de  seu  extrato  no  Diário Oficial do Município, pelo prazo de 12 (doze) meses a partir da data do pagamento do Prêmio, podendo esse prazo ser negociado, em caso excepcional por mais 06 (seis) meses mediante justificativa por parte da  CONTRATADA  e  autorização    do  Conselho  do FUNCINE.; Dotação: Órgão e Unidade Orçamentária: 31.01 –FUNCINE–Fundo Municipal de  Cinema -FUNCINE;  Funcional:  13.392.0107 –Difusão  Cultural;  Atividade:  4.030 –Programa  de Apoio    a    Produção    Audiovisual;    Elemento    de Despesas: 3.3.50.41.00.00.00.00 –Contribuições; e na  Fonte  de  Recursos:  0080.;Data  de  Assinatura: 21/12/2020;Nome das partes que assinaram:Pelo Fundo   Municipal   de   Cinema -FUNCINE,   a   Sra.Carolina  Borges  de  Andrade,  e  o  contratado,  Sr. Jupira Dias da Silva</t>
        </r>
      </text>
    </comment>
    <comment ref="N145" authorId="3">
      <text>
        <r>
          <rPr>
            <b/>
            <sz val="9"/>
            <rFont val="Tahoma"/>
            <family val="2"/>
          </rPr>
          <t xml:space="preserve">Lucas Azevedo 
22/12/2021
EXTRATO  DE  CONTRATO  N°  1116/FUNCINE/2020;Objeto:realização do produto Projeto de mostras e festivais de cinema, projeto AUDIOVISÃO, objeto do presente Contrato, vencedor do 9º Edital de Apoio ao  Audiovisual  Armando  Carreirão  2020,realizado pelo  FUNCINE com  apoio da  Secretaria  de  Cultura, Esporte  e  Juventude  e  da  Fundação  Cultural  de Florianópolis Franklin Cascaes; Número e Modalidade   da   Licitação: Chamada   Pública   nº 326/SMA/DSLC/2020; Contratada: CLÁUDIA CÁRDENAS   PIRES   FERREIRA.;Valor:O   valor   do recurso  do  presente  Contrato  é  de R$  20.000,00(vinte  mil  reais)conforme  o  produto  selecionado.;Vigência:O  presente  Contrato  vigerá    da  data  da publicação   de   seu   extrato   no   Diário   Oficial   do Município, pelo prazo de 12 (doze) meses a partir da data do pagamento do Prêmio, podendo esse prazo ser  negociado,  em  caso  excepcional  por  mais  06 (seis)  meses  mediante  justificativa  por  parte  da CONTRATADA    e    autorização    do    Conselho    do FUNCINE.; Dotação: Órgão e Unidade Orçamentária: 31.01 –FUNCINE–Fundo Municipal de  Cinema -FUNCINE;  Funcional:  13.392.0107 –Difusão  Cultural;  Atividade:  4.030 –Programa  de Apoio    a    Produção    Audiovisual;    Elemento    de </t>
        </r>
        <r>
          <rPr>
            <sz val="9"/>
            <rFont val="Tahoma"/>
            <family val="2"/>
          </rPr>
          <t xml:space="preserve">
</t>
        </r>
      </text>
    </comment>
    <comment ref="N228" authorId="3">
      <text>
        <r>
          <rPr>
            <sz val="9"/>
            <rFont val="Tahoma"/>
            <family val="2"/>
          </rPr>
          <t xml:space="preserve">Lucas Azevedo
22/12/2020
EXTRATO  DE  CONTRATO  N°  1103/FUNCINE/2020;Objeto:a  realização  do  produto  Desenvolvimento de  Projeto  de  Longa-Metragem,  projeto  AGENTE TRANSFORMADOR,  objeto  do  presente  Contrato, vencedor  do 9º  Edital  de  Apoio  ao  Audiovisual Armando  Carreirão  2020,realizado  pelo  FUNCINE com  apoio  da  Secretaria  de   Cultura,  Esporte   e Juventude  e  da  Fundação  Cultural  de  Florianópolis Franklin    Cascaes; Número    e    Modalidade    da Licitação: Chamada Pública nº 326/SMA/DSLC/2020; Contratada: SCULT -PRODUTORA DE AUDIOVISUAL E JORNALISMO LTDA –ME.;Valor:O  valor   do   recurso   do   presente Contrato   é   de R$   20.000,00   (vinte   mil   reais)conforme   o   produto   selecionado;Vigência:O presente Contrato vigerá  da data da publicação de seu  extrato  no  Diário  Oficial  do  Município,  pelo prazo  de  12  (doze)  meses  a  partir  da  data  do
</t>
        </r>
      </text>
    </comment>
    <comment ref="N166" authorId="3">
      <text>
        <r>
          <rPr>
            <b/>
            <sz val="9"/>
            <rFont val="Tahoma"/>
            <family val="2"/>
          </rPr>
          <t>Lucas Azevedo
22/12/2020
EXTRATO  DE  CONTRATO  N°  1098/FUNCINE/2020;Objeto:realização do produto Desenvolvimento de Projeto de Obra Seriada, projeto ILHA DO ENGANO, objeto do presente contrato, vencedor do 9º Edital de  Apoio  ao  Audiovisual  Armando  Carreirão  2020,realizado pelo FUNCINE com apoio da Secretaria de Cultura, Esporte e Juventude e da Fundação Cultural de    Florianópolis    Franklin    Cascaes; Número    e Modalidade   da   Licitação: Chamada   Pública   nº 326/SMA/DSLC/2020; Contratada: FAGANELLO -COMUNICAÇÕES  EIRELI –ME.;Valor:O  valor  do recurso  do  presente  Contrato  é  de R$  30.000,00</t>
        </r>
      </text>
    </comment>
    <comment ref="N242" authorId="3">
      <text>
        <r>
          <rPr>
            <b/>
            <sz val="9"/>
            <rFont val="Tahoma"/>
            <family val="2"/>
          </rPr>
          <t>Lucas Azevedo 
22/12/2020
EXTRATO  DE  CONTRATO  N°  1097/FUNCINE/2020;Objeto:realização do produto Desenvolvimento de projeto de obra seriada, projeto BABILÔNIA BLUES, objeto do presente Contrato, vencedor do 9º Edital de  Apoio  ao  Audiovisual  Armando  Carreirão  2020,realizado pelo FUNCINE com apoio da Secretaria de Cultura, Esporte e Juventude e da Fundação Cultural de    Florianópolis    Franklin    Cascaes; Número    e Modalidade   da   Licitação: Chamada   Pública   nº 326/SMA/DSLC/2020; Contratada: TIAGO  SANTOSPRODUÇÕES AUDIOVISUAIS -ME.;Valor:Ovalor do recurso  do  presente  Contrato  é  de R$  30.000,00 (trinta mil reais)conforme o produto selecionado.;Vigência:O  presente  Contrato  vigerá    da  data  da publicação   de   seu   extrato   no   Diário   Oficial   do Município, pelo prazo de 12 (doze) meses a partir da data do pagamento do Prêmio, podendo esse prazo ser  negociado,  em  caso  excepcional  por  mais  06 (seis)  meses  mediante  justificativa  por  parte  da CONTRATADA   e   autorização      do   Conselho   do FUNCINE.; Dotação: Funcional: 13.392.0107 –Difusão  Cultural;  Atividade:  4.030 –Programa  de Apoio    a    Produção    Audiovisual;    Elemento    de Despesas: 3.3.50.41.00.00.00.00 –Contribuições; e na  Fonte  de  Recursos:  0080.;Data  de  Assinatura: 21/12/2020;Nome das partes que assinaram:Pelo Fundo   Municipal   de   Cinema -FUNCINE,   a   Sra.Carolina  Borges  de  Andrade,  e  o  contratado,  Sr. Tiago Santos</t>
        </r>
      </text>
    </comment>
    <comment ref="N10" authorId="3">
      <text>
        <r>
          <rPr>
            <b/>
            <sz val="9"/>
            <rFont val="Tahoma"/>
            <family val="2"/>
          </rPr>
          <t>Lucas Azevedo
23/12/2020
EXTRATO  DE  CONTRATO  N°  1107/FUNCINE/2020;Objeto:realização   do   produto   Produção   Curta-Metragem  de  Diretor/a  Estreante,  projeto  ENTRE PAREDES,  objeto  do  presente  Contrato,  vencedor do 9º  Edital  de  Apoio  ao  Audiovisual  Armando Carreirão 2020,realizado peloFUNCINE com apoio da Secretaria de Cultura, Esporte e Juventude e da Fundação Cultural de Florianópolis Franklin Cascaes; Número   e   Modalidade   da   Licitação: Chamada Pública     nº     326/SMA/DSLC/2020; Contratada: ALESSANDRA DA ROSA PINHO 00341659916.;Valor:O  valor  do  recurso  do  presente  Contrato  é  de R$ 80.000,00(oitenta  mil  reais)conforme  o  produto selecionado.;Vigência:O presente Contrato vigerá  da  data  da  publicação  de  seu  extrato  no  Diário Oficial do Município, pelo prazo de 12 (doze) meses a partir dadata do pagamento do Prêmio, podendo esse prazo ser negociado, em caso excepcional por mais 06 (seis) meses mediante justificativa por parte da  CONTRATADA  e  autorização  do  Conselho  do FUNCINE.; Dotação: Órgão e Unidade Orçamentária: 31.01 –FUNCINE–Fundo Municipal de  Cinema -FUNCINE;  Funcional:  13.392.0107 –Difusão  Cultural;  Atividade:  4.030 –Programa  de Apoio    a    Produção    Audiovisual;    Elemento    de Despesas: 3.3.50.41.00.00.00.00 –Contribuições; e na  Fonte  de  Recursos:  0080.;Data  de  Assinatura: 21/12/2020;Nome das partes que assinaram:Pelo Fundo   Municipal   de   Cinema -FUNCINE,   a   Sra.Carolina  Borges  de  Andrade,  e  a  contratada,  Sra. Alessandra da Rosa Pinho</t>
        </r>
      </text>
    </comment>
    <comment ref="N203" authorId="3">
      <text>
        <r>
          <rPr>
            <b/>
            <sz val="9"/>
            <rFont val="Tahoma"/>
            <family val="2"/>
          </rPr>
          <t>Lucas Azevedo
22/12/2020
EXTRATO  DE  CONTRATO  N°  1108/FUNCINE/2020;Objeto:realização  do  produto  Produção  de  Obra Audiovisual  de  Curta-Metragem  de  Diretor/a  Não-Estreante, projeto BLOCO DOS CORAÇÕES VALENTES,  objeto  do  presente  Contrato,  vencedor do 9º  Edital  de  Apoio  ao  Audiovisual  Armando Carreirão 2020,realizado pelo FUNCINE com apoio da Secretaria de Cultura, Esporte e Juventude e da Fundação Cultural de Florianópolis Franklin Cascaes; Número   e   Modalidade   da   Licitação: Chamada Pública  nº   326/SMA/DSLC/2020; Contratada: LA VACA PROCUCTORA  DE  ARTE LTDA-ME.;Valor:O valor  do  recurso  do  presente  Contrato  é  de R$ 80.000,00(oitenta  mil  reais)conforme  o  produto selecionado.;Vigência:O presente Contrato vigerá  da  data  da  publicação  de  seu  extrato  no  Diário Oficial do Município, pelo prazo de 12 (doze) meses a partir da data do pagamento do Prêmio, podendo esse prazo ser negociado, em caso excepcional por mais 06 (seis) meses mediante justificativa por parte da  CONTRATADA  e  autorização    do  Conselho  do FUNCINE.; Dotação: Funcional:13.392.0107 –Difusão  Cultural;  Atividade:  4.030 –Programa  de Apoio    a    Produção    Audiovisual;    Elemento    de Despesas: 3.3.50.41.00.00.00.00 –Contribuições; e na  Fonte  de  Recursos:  0080.;Data  de  Assinatura: 21/12/2020;Nome das partes que assinaram:Pelo Fundo   Municipal   de   Cinema -FUNCINE,   a   Sra.Carolina  Borges  de  Andrade,  e  a  contratada,  Sra. Milena da Cruz Moraes.</t>
        </r>
      </text>
    </comment>
    <comment ref="N161" authorId="3">
      <text>
        <r>
          <rPr>
            <b/>
            <sz val="9"/>
            <rFont val="Tahoma"/>
            <family val="2"/>
          </rPr>
          <t>Lucas Azevedo 
22/12/2020
EXTRATO  DE  CONTRATO  N°  1111/FUNCINE/2020;Objeto:realização  do  produto  Produção  de  Obra Audiovisual  de  Curta-Metragem  de  Diretor/a  Não-Estreante,  projeto  A  VOZ  AO  VENTO,  objeto  do presente Contrato, vencedor do 9º Edital de Apoio ao  Audiovisual  Armando  Carreirão  2020,realizado pelo  FUNCINE  com  apoio da  Secretaria  de  Cultura, Esporte  e  Juventude  e  da  Fundação  Cultural  de Florianópolis Franklin Cascaes; Número e Modalidade   da   Licitação: Chamada   Pública   nº 326/SMA/DSLC/2020; Contratada: DANILO    DA SILVA  DE  MELLO.;Valor:O  valor  do  recurso  do presente  Contrato  é  de R$  80.000,00(oitenta  mil reais)conforme o produto selecionado.;Vigência:O presente Contrato vigerá  da data da publicação de seu  extrato  no  Diário  Oficial  do  Município,  pelo prazo  de  12  (doze)  meses  a  partir  da  data  do pagamento  do  Prêmio,  podendo  esse  prazo  ser negociado,  em  caso  excepcional  por  mais  06  (seis) meses     mediante     justificativa     por     parte     da CONTRATADA   e   autorização      do   Conselho   do FUNCINE.; Dotação: Órgão e Unidade Orçamentária: 31.01–FUNCINE–Fundo Municipal de  Cinema -FUNCINE;  Funcional:  13.392.0107 –Difusão  Cultural;  Atividade:  4.030 –Programa  de Apoio    a    Produção    Audiovisual;    Elemento    de Despesas: 3.3.50.41.00.00.00.00 –Contribuições; e na  Fonte  de  Recursos:  0080.;Data  de  Assinatura:</t>
        </r>
      </text>
    </comment>
    <comment ref="N181" authorId="3">
      <text>
        <r>
          <rPr>
            <b/>
            <sz val="9"/>
            <rFont val="Tahoma"/>
            <family val="2"/>
          </rPr>
          <t>Lucas Azevedo
22/12/2020
EXTRATO  DE  CONTRATO  N°  1110/FUNCINE/2020;Objeto:realização  do  produto  Produção  de  Obra Audiovisual  de  Curta-Metragem  de  Diretor/a  Não-Estreante,   projeto   IDENTIDADES -O   CHURRAS, objeto do presente Contrato, vencedor do 9º Edital de  Apoio  ao  Audiovisual  Armando  Carreirão  2020,realizado pelo FUNCINE com apoio da Secretaria de Cultura, Esporte e Juventude e da Fundação Cultural de    Florianópolis    Franklin    Cascaes; Número    e Modalidade   da   Licitação: Chamada   Pública   nº 326/SMA/DSLC/2020; Contratada: HELENA DECKER SARDINHA.;Valor:O  valor  do  recurso  do  presente Contrato  é   de R$  80.000,00(oitenta  mil   reais)conforme   o   produto   selecionado.;Vigência:O presente Contrato vigerá  da data da publicação de seu  extrato  no  Diário  Oficial  do  Município,  pelo prazo  de  12  (doze)  meses  a  partir  da  data  do pagamento  do  Prêmio,  podendo  esse  prazo  ser negociado,  em  caso  excepcional  por  mais  06  (seis) meses     mediante     justificativa     por     parte     da CONTRATADA   e   autorização      do   Conselho   do FUNCINE.; Dotação: Órgão e Unidade Orçamentária: 31.01 –FUNCINE–Fundo Municipal de  Cinema -FUNCINE;  Funcional:  13.392.0107 –Difusão  Cultural;  Atividade:  4.030 –Programa  de Apoio    a    Produção    Audiovisual;    Elemento    de Despesas: 3.3.50.41.00.00.00.00 –Contribuições; e na  Fonte  de  Recursos:  0080.;Data  de  Assinatura: 21/12/2020;Nome das partes que assinaram:Pelo Fundo   Municipal   de   Cinema -FUNCINE,   a   Sra.Carolina  Borges  de  Andrade,  e  a  contratada,  Sra. Helena Decker Sardinha.</t>
        </r>
      </text>
    </comment>
    <comment ref="N227" authorId="3">
      <text>
        <r>
          <rPr>
            <b/>
            <sz val="9"/>
            <rFont val="Tahoma"/>
            <family val="2"/>
          </rPr>
          <t>Lucas Azevedo 
22/12/2020
Modalidade   da   Licitação: Chamada   Pública   nº 326/SMA/DSLC/2020; Contratada: SAMANTHA JOANE GARCIACARDOSO.;Valor:O valor do recurso do presente contrato é de R$ 80.000,00(oitenta mil reais)conforme o produto selecionado.;Vigência:O presente Contrato vigerá  da data da publicação de seu  extrato  no  Diário  Oficial  do  Município,  pelo prazo  de  12  (doze)  meses  a  partir  da  data  do pagamento  do  Prêmio,  podendo  esse  prazo  ser negociado,  em  caso  excepcional  por  mais  06  (seis) meses     mediante     justificativa     por     parte     da CONTRATADA   e   autorização      do   Conselho   do FUNCINE.;</t>
        </r>
      </text>
    </comment>
    <comment ref="N206" authorId="3">
      <text>
        <r>
          <rPr>
            <sz val="9"/>
            <rFont val="Tahoma"/>
            <family val="2"/>
          </rPr>
          <t xml:space="preserve">Lucas Azevedo
22/12/2020
EXTRATO  DE  CONTRATO  N°  1106/FUNCINE/2020;Objeto:realização   do   produto   Produção   Curta-Metragem de Diretor/a Estreante, projeto A CHUVA NÃO ME VIU PASSAR, objeto do presente Contrato, vencedor  do 9º  Edital  de  Apoio  ao  Audiovisual Armando  Carreirão  2020,realizado  pelo  FUNCINE com  apoio  da  Secretaria  de   Cultura,  Esporte   e Juventude  e  da  Fundação  Cultural  de  Florianópolis Franklin    Cascaes; Número    e    Modalidade    da Licitação: Chamada Pública nº 326/SMA/DSLC/2020; Contratada: LEONARDO LUIZ KAULING  GATTI  08655330914.;Valor:O  valor  do recurso  do  presente  Contrato  é  de R$  80.000,00(oitenta mil reais)conforme o produto selecionado.;Vigência:O  presente Contratovigerá    da  data  da publicação   de   seu   extrato   no   Diário   Oficial   do Município, pelo prazo de 12 (doze) meses a partir da data do pagamento do Prêmio, podendo esse prazo ser  negociado,  em  caso  excepcional  por  mais  06 (seis)  meses  mediante  justificativa  por  parte  da CONTRATADA   e   autorização      do   Conselho   do FUNCINE.; Dotação: Órgão e Unidade Orçamentária: 31.01 –FUNCINE–Fundo Municipal de  Cinema -FUNCINE;  Funcional:  13.392.0107 –Difusão  Cultural;  Atividade:  4.030 –Programa  de Apoio    a    Produção    Audiovisual;    Elemento    de
</t>
        </r>
      </text>
    </comment>
    <comment ref="N225" authorId="3">
      <text>
        <r>
          <rPr>
            <b/>
            <sz val="9"/>
            <rFont val="Tahoma"/>
            <family val="2"/>
          </rPr>
          <t>Lucas Azevedo
22/12/2020
EXTRATO  DE  CONTRATO  N°  1105/FUNCINE/2020;Objeto:realização  do  produto  Produção  de  Obra Audiovisual    de    Curta-Metragem    de    Diretor/a Estreante,  projeto  BIMBINHO,  objeto  do  presente Contrato,   vencedor   do 9º   Edital   de   Apoio   ao Audiovisual Armando Carreirão 2020,realizado pelo FUNCINE   com   apoio   da   Secretaria   de   Cultura, Esporte  e  Juventude  e  da  Fundação  Cultural  de Florianópolis Franklin Cascaes; Número e Modalidade   da   Licitação: Chamada   Pública   nº 326/SMA/DSLC/2020; Contratada: ROBERSON HOBERDAN  CORREA07332722909.;Valor:O  valor do recurso do presente Contrato é de R$ 80.000,00(oitenta mil reais)conforme o produto selecionado.;Vigência:O  presente  Contrato  vigerá    da  data  da publicação   de   seu   extrato   no   Diário   Oficial   do Município, pelo prazo de 12 (doze)meses a partir da data do pagamento do Prêmio, podendo esse prazo ser  negociado,  em  caso  excepcional  por  mais  06 (seis)  meses  mediante  justificativa  por  parte  da CONTRATADA   e   autorização      do   Conselho   do FUNCINE.; Dotação: Órgão e Unidade Orçamentária: 31.01 –FUNCINE–Fundo Municipal de  Cinema -FUNCINE;  Funcional:  13.392.0107 –Difusão  Cultural;  Atividade:  4.030 –Programa  de Apoio    a    Produção    Audiovisual;    Elemento    de Despesas: 3.3.50.41.00.00.00.00 –Contribuições; e na  Fonte  de  Recursos:  0080.;Data  de Assinatura: 21/12/2020;Nome das partes que assinaram:Pelo Fundo   Municipal   de   Cinema -FUNCINE,   a   Sra.Carolina  Borges  de  Andrade,  e  o  contratado,  Sr. Roberson Hoberdan Correa.</t>
        </r>
      </text>
    </comment>
    <comment ref="N168" authorId="3">
      <text>
        <r>
          <rPr>
            <b/>
            <sz val="9"/>
            <rFont val="Tahoma"/>
            <family val="2"/>
          </rPr>
          <t>Lucas Azevedo 
22/12/2020
EXTRATO  DE  CONTRATO  N°  1109/FUNCINE/2020;Objeto:realização   do   produto   Produção   Curta-Metragem   de   Diretor/a   Não-Estreante,   projeto DESVENTURAS    ESPACIAIS,    objeto    do    presente Contrato,   vencedor   do 9º   Edital   de   Apoio   ao Audiovisual Armando Carreirão 2020,realizado pelo FUNCINE   com   apoio   da   Secretaria   de   Cultura, Esporte  e  Juventude  e  da  Fundação  Cultural  de Florianópolis Franklin Cascaes.; Número e Modalidade   da   Licitação: Chamada   Pública   nº 326/SMA/DSLC/2020; Contratada: FILIPE  AGUIAR CARGNIN.;Valor:O  valor  do  recurso  do  presente Contrato  é   de R$  80.000,00(oitenta  mil   reais)conforme   o   produto   selecionado.;Vigência:O presente Contrato vigerá  da data da publicação de seu  extrato  no  Diário  Oficial  do  Município,  pelo prazo  de  12  (doze)  meses  a  partir  da  data  do pagamento  do  Prêmio,  podendo  esse  prazo  ser negociado,  em  caso  excepcional  por  mais  06  (seis) meses     mediante     justificativa     por     parte     da CONTRATADA   e   autorização      do   Conselho   do FUNCINE.; Dotação: Órgão e Unidade Orçamentária: 31.01 –FUNCINE–FundoMunicipal de  Cinema -FUNCINE;  Funcional:  13.392.0107 –Difusão  Cultural;  Atividade:  4.030 –Programa  de Apoio    a    Produção    Audiovisual;    Elemento    de Despesas: 3.3.50.41.00.00.00.00 –Contribuições; e na  Fonte  de  Recursos:  0080;Data  de  Assinatura: 21/12/2020;Nome das partes que assinaram:Pelo Fundo   Municipal   de   Cinema -FUNCINE,   a   Sra.Carolina  Borges  de  Andrade,  e  o  contratado,  Sr. Filipe Aguiar Cargnin.</t>
        </r>
      </text>
    </comment>
    <comment ref="H144" authorId="4">
      <text>
        <r>
          <rPr>
            <b/>
            <sz val="9"/>
            <rFont val="Tahoma"/>
            <family val="2"/>
          </rPr>
          <t>Lucas Azevedo:</t>
        </r>
        <r>
          <rPr>
            <sz val="9"/>
            <rFont val="Tahoma"/>
            <family val="2"/>
          </rPr>
          <t xml:space="preserve">
23/12/2020
096/2020
TODA VEZ
QUE TEM
PEIXE –
CURTA
METRAGE
M
André
Centero Broll
Carvalho ME
Cinema
Fotografia e
Vídeo
66.756,84 01/10/2021</t>
        </r>
      </text>
    </comment>
    <comment ref="H182" authorId="4">
      <text>
        <r>
          <rPr>
            <b/>
            <sz val="9"/>
            <rFont val="Tahoma"/>
            <family val="2"/>
          </rPr>
          <t>Lucas Azevedo:</t>
        </r>
        <r>
          <rPr>
            <sz val="9"/>
            <rFont val="Tahoma"/>
            <family val="2"/>
          </rPr>
          <t xml:space="preserve">
23/12/2020
094/2020
NO
BALANÇO
DO FORRÓ
Henrique
Torraca
Soares
Música e
dança 111.357,75 15/06/2022</t>
        </r>
      </text>
    </comment>
    <comment ref="F162" authorId="5">
      <text>
        <r>
          <rPr>
            <b/>
            <sz val="9"/>
            <rFont val="Tahoma"/>
            <family val="2"/>
          </rPr>
          <t>195529:</t>
        </r>
        <r>
          <rPr>
            <sz val="9"/>
            <rFont val="Tahoma"/>
            <family val="2"/>
          </rPr>
          <t xml:space="preserve">
Com 16.12.20
EXTRATO DO CONTRATO N° 1017/FCFFC/2020;
Objeto: Credenciamento de espaços artísticos e
culturais, microempresas e pequenas empresas
culturais, cooperativas, instituições e organizações
culturais comunitárias, que sejam dedicados a
realizar atividades artísticas e culturais no
município de Florianópolis/SC, que cumpram
integralmente com as exigências da Lei Federal
14.017/2020 – Lei Aldir Blanc, para o acesso ao
subsídio emergencial previsto em seu inciso II do
art. 2º da citada Lei; Modalidade de Licitação:
CHAMADA PÚBLICA nº 510/SMA/DSLC/2020;
Contratada: DIMI CAMORLINGA; Valor: O valor do
presente Contrato é de R$ 6.000,00 (seis mil reais);
Vigência: O Contrato terá vigência até 31 de
dezembro de 2020.; Dotação: Unidade: 28.01;
Funcional: 13.122.0107; Projeto: 2.605 - Programa
de Apoio Administrativo; Elementos de Despesa
3.3.50.41 (Contribuições – Pessoa jurídica sem fins
lucrativos) / 3.3.60.45 (Subvenções Econômicas) /
3.3.90.48 (Auxílios Financeiros a Pessoa Física);
Fonte de Recurso: 4050 (Ações Emergenciais
Destinados ao Setor Cultural).; Data de Assinatura:
10/12/2020; Nome das partes que assinaram:
Fundação Cultural de Florianópolis - Franklin</t>
        </r>
      </text>
    </comment>
    <comment ref="F13" authorId="5">
      <text>
        <r>
          <rPr>
            <b/>
            <sz val="9"/>
            <rFont val="Tahoma"/>
            <family val="2"/>
          </rPr>
          <t>195529:</t>
        </r>
        <r>
          <rPr>
            <sz val="9"/>
            <rFont val="Tahoma"/>
            <family val="2"/>
          </rPr>
          <t xml:space="preserve">
Dom 16.12.20
EXTRATO DO CONTRATO N° 1010/FCFFC/2020;
Objeto: Credenciamento de espaços artísticos e
culturais, microempresas e pequenas empresas
culturais, cooperativas, instituições e organizações
culturais comunitárias, que sejam dedicados a
realizar atividades artísticas e culturais no
município de Florianópolis/SC, que cumpram
integralmente com as exigências da Lei Federal
14.017/2020 – Lei Aldir Blanc, para o acesso ao
subsídio emergencial previsto em seu inciso II do
art. 2º da citada Lei; Modalidade de Licitação:
CHAMADA PÚBLICA nº 510/SMA/DSLC/2020;
Contratada: ANA PAULA GRIGOLI 28325933801;
Valor: O valor do presente Contrato é de R$
6.000,00 (seis mil reais); Vigência: O Contrato terá
vigência até 31 de dezembro de 2020.; Dotação:
Unidade: 28.01; Funcional: 13.122.0107; Projeto:
2.605 - Programa de Apoio Administrativo;
Elementos de Despesa 3.3.50.41 (Contribuições –
Pessoa jurídica sem fins lucrativos) / 3.3.60.45
(Subvenções Econômicas) / 3.3.90.48 (Auxílios
Financeiros a Pessoa Física); Fonte de Recurso:
4050 (Ações Emergenciais Destinados ao Setor
Cultural).; Data de Assinatura: 10/12/2020; Nome
das partes que assinaram: Fundação Cultural de
Florianópolis - Franklin Cascaes, Sra. Andréa Vieira,
e pela empresa: Sra. Ana Paula Grigoli</t>
        </r>
      </text>
    </comment>
    <comment ref="F244" authorId="5">
      <text>
        <r>
          <rPr>
            <b/>
            <sz val="9"/>
            <rFont val="Tahoma"/>
            <family val="2"/>
          </rPr>
          <t>195529:</t>
        </r>
        <r>
          <rPr>
            <sz val="9"/>
            <rFont val="Tahoma"/>
            <family val="2"/>
          </rPr>
          <t xml:space="preserve">
Dom 16.12.21
EXTRATO DO CONTRATO N° 1021/FCFFC/2020;
Objeto: Credenciamento de espaços artísticos e
culturais, microempresas e pequenas empresas
culturais, cooperativas, instituições e organizações
culturais comunitárias, que sejam dedicados a
realizar atividades artísticas e culturais no
município de Florianópolis/SC, que cumpram
integralmente com as exigências da Lei Federal
14.017/2020 – Lei Aldir Blanc, para o acesso ao
subsídio emergencial previsto em seu inciso II do
art. 2º da citada Lei; Modalidade de Licitação:
CHAMADA PÚBLICA nº 510/SMA/DSLC/2020;
Contratada: TPS MULTIMIDIA EIRELI; Valor: O valor
do presente Contrato é de R$ 10.000,00 (dez mil
reais); Vigência: O Contrato terá vigência até 31 de
dezembro de 2020.; Dotação: Unidade: 28.01;
Funcional: 13.122.0107; Projeto: 2.605 - Programa
de Apoio Administrativo; Elementos de Despesa
3.3.50.41 (Contribuições – Pessoa jurídica sem fins
lucrativos) / 3.3.60.45 (Subvenções Econômicas) /
3.3.90.48 (Auxílios Financeiros a Pessoa Física);
Fonte de Recurso: 4050 (Ações Emergenciais
Destinados ao Setor Cultural).; Data de Assinatura:
10/12/2020; Nome das partes que assinaram:
Fundação Cultural de Florianópolis - Franklin
Cascaes, Sra. Andréa Vieira, e pela empresa: Sr.
Fernando Pereira Oliveira.</t>
        </r>
      </text>
    </comment>
    <comment ref="F180" authorId="5">
      <text>
        <r>
          <rPr>
            <b/>
            <sz val="9"/>
            <rFont val="Tahoma"/>
            <family val="2"/>
          </rPr>
          <t>195529:</t>
        </r>
        <r>
          <rPr>
            <sz val="9"/>
            <rFont val="Tahoma"/>
            <family val="2"/>
          </rPr>
          <t xml:space="preserve">
DOM 16.12.20
EXTRATO DO CONTRATO N° 1023/FCFFC/2020;
Objeto: Credenciamento de espaços artísticos e
culturais, microempresas e pequenas empresas
culturais, cooperativas, instituições e organizações
culturais comunitárias, que sejam dedicados a
realizar atividades artísticas e culturais no
município de Florianópolis/SC, que cumpram
integralmente com as exigências da Lei Federal
14.017/2020 – Lei Aldir Blanc, para o acesso ao
subsídio emergencial previsto em seu inciso II do
art. 2º da citada Lei; Modalidade de Licitação:
CHAMADA PÚBLICA nº 510/SMA/DSLC/2020;
Contratada: HARMONICA ARTE &amp;
ENTRETENIMENTO LTDA; Valor: O valor do
presente Contrato é de R$ 6.000,00 (seis mil reais);
Vigência: O Contrato terá vigência até 31 de
dezembro de 2020.; Dotação: Unidade: 28.01;
Funcional: 13.122.0107; Projeto: 2.605 - Programa
de Apoio Administrativo; Elementos de Despesa
3.3.50.41 (Contribuições – Pessoa jurídica sem fins
lucrativos) / 3.3.60.45 (Subvenções Econômicas) /
3.3.90.48 (Auxílios Financeiros a Pessoa Física);
Fonte de Recurso: 4050 (Ações Emergenciais
Destinados ao Setor Cultural).; Data de Assinatura:
10/12/2020; Nome das partes que assinaram:
Fundação Cultural de Florianópolis - Franklin
Cascaes, Sra. Andréa Vieira, e pela empresa: Sr.
Heitor Lins</t>
        </r>
      </text>
    </comment>
    <comment ref="F214" authorId="5">
      <text>
        <r>
          <rPr>
            <b/>
            <sz val="9"/>
            <rFont val="Tahoma"/>
            <family val="2"/>
          </rPr>
          <t>195529:</t>
        </r>
        <r>
          <rPr>
            <sz val="9"/>
            <rFont val="Tahoma"/>
            <family val="2"/>
          </rPr>
          <t xml:space="preserve">
Dom 16.12.20
EXTRATO DO CONTRATO N° 1011/FCFFC/2020;
Objeto: Credenciamento de espaços artísticos e
culturais, microempresas e pequenas empresas
culturais, cooperativas, instituições e organizações
culturais comunitárias, que sejam dedicados a
realizar atividades artísticas e culturais no
município de Florianópolis/SC, que cumpram
integralmente com as exigências da Lei Federal
14.017/2020 – Lei Aldir Blanc, para o acesso ao
subsídio emergencial previsto em seu inciso II do
art. 2º da citada Lei; Modalidade de Licitação:
CHAMADA PÚBLICA nº 510/SMA/DSLC/2020;
Contratada: NOVELO FILMES PRODUCOES
AUDIOVISUAIS LTDA; Valor: O valor do presente
Contrato é de R$ 10.000,00 (dez mil reais);
Vigência: O Contrato terá vigência até 31 de
dezembro de 2020.; Dotação: Unidade: 28.01;
Funcional: 13.122.0107; Projeto: 2.605 - Programa
de Apoio Administrativo; Elementos de Despesa
3.3.50.41 (Contribuições – Pessoa jurídica sem fins
lucrativos) / 3.3.60.45 (Subvenções Econômicas) /
3.3.90.48 (Auxílios Financeiros a Pessoa Física);
Fonte de Recurso: 4050 (Ações Emergenciais
Destinados ao Setor Cultural).; Data de Assinatura:
10/12/2020; Nome das partes que assinaram:
Fundação Cultural de Florianópolis - Franklin
Cascaes, Sra. Andréa Vieira, e pela empresa: Sr.
Ana Paula Mendes.</t>
        </r>
      </text>
    </comment>
    <comment ref="F205" authorId="5">
      <text>
        <r>
          <rPr>
            <b/>
            <sz val="9"/>
            <rFont val="Tahoma"/>
            <family val="2"/>
          </rPr>
          <t>195529:</t>
        </r>
        <r>
          <rPr>
            <sz val="9"/>
            <rFont val="Tahoma"/>
            <family val="2"/>
          </rPr>
          <t xml:space="preserve">
DOM 16.12.20
EXTRATO DO CONTRATO N° 1014/FCFFC/2020;
Objeto: Credenciamento de espaços artísticos e
culturais, microempresas e pequenas empresas
culturais, cooperativas, instituições e organizações
culturais comunitárias, que sejam dedicados a
realizar atividades artísticas e culturais no
município de Florianópolis/SC, que cumpram
integralmente com as exigências da Lei Federal
14.017/2020 – Lei Aldir Blanc, para o acesso ao
subsídio emergencial previsto em seu inciso II do
art. 2º da citada Lei; Modalidade de Licitação:
CHAMADA PÚBLICA nº 510/SMA/DSLC/2020;
Contratada: LEONARDO JAVIER UMPIERREZ
ARAUJO 00947659951; Valor: O valor do presente
Contrato é de R$ 6.000,00 (seis mil reais); Vigência:
O Contrato terá vigência até 31 de dezembro de
2020.; Dotação: Unidade: 28.01; Funcional:
13.122.0107; Projeto: 2.605 - Programa de Apoio
Administrativo; Elementos de Despesa 3.3.50.41
(Contribuições – Pessoa jurídica sem fins lucrativos)
/ 3.3.60.45 (Subvenções Econômicas) / 3.3.90.48
(Auxílios Financeiros a Pessoa Física); Fonte de
Recurso: 4050 (Ações Emergenciais Destinados ao
Setor Cultural).; Data de Assinatura: 10/12/2020;
Nome das partes que assinaram: Fundação
Cultural de Florianópolis - Franklin Cascaes, Sra.
Andréa Vieira, e pela empresa: Sr. Leonardo Javier
Umpierrez Araujo</t>
        </r>
      </text>
    </comment>
    <comment ref="F164" authorId="5">
      <text>
        <r>
          <rPr>
            <b/>
            <sz val="9"/>
            <rFont val="Tahoma"/>
            <family val="2"/>
          </rPr>
          <t>195529:</t>
        </r>
        <r>
          <rPr>
            <sz val="9"/>
            <rFont val="Tahoma"/>
            <family val="2"/>
          </rPr>
          <t xml:space="preserve">
Dom 16.12.20
EXTRATO DO CONTRATO N° 1039/FCFFC/2020;
Objeto: Credenciamento de espaços artísticos e
culturais, microempresas e pequenas empresas
culturais, cooperativas, instituições e organizações
culturais comunitárias, que sejam dedicados a
realizar atividades artísticas e culturais no
município de Florianópolis/SC, que cumpram
integralmente com as exigências da Lei Federal
14.017/2020 – Lei Aldir Blanc, para o acesso ao
subsídio emergencial previsto em seu inciso II do
art. 2º da citada Lei; Modalidade de Licitação:
CHAMADA PÚBLICA nº 510/SMA/DSLC/2020;
Contratada: ESCOLA DE MÚSICA RAFAEL BASTOS
LTDA; Valor: O valor do presente Contrato é de R$
10.000,00 (dez mil reais); Vigência: O Contrato terá
vigência até 31 de dezembro de 2020.; Dotação:
Unidade: 28.01; Funcional: 13.122.0107; Projeto:
2.605 - Programa de Apoio Administrativo;
Elementos de Despesa 3.3.50.41 (Contribuições –
Pessoa jurídica sem fins lucrativos) / 3.3.60.45
(Subvenções Econômicas) / 3.3.90.48 (Auxílios
Financeiros a Pessoa Física); Fonte de Recurso:
4050 (Ações Emergenciais Destinados ao Setor
Cultural).; Data de Assinatura: 10/12/2020; Nome
das partes que assinaram: Fundação Cultural de
Florianópolis - Franklin Cascaes, Sra. Andréa Vieira,
e pela empresa: Sr. Rafael Bastos.</t>
        </r>
      </text>
    </comment>
    <comment ref="F165" authorId="5">
      <text>
        <r>
          <rPr>
            <b/>
            <sz val="9"/>
            <rFont val="Tahoma"/>
            <family val="2"/>
          </rPr>
          <t>195529:</t>
        </r>
        <r>
          <rPr>
            <sz val="9"/>
            <rFont val="Tahoma"/>
            <family val="2"/>
          </rPr>
          <t xml:space="preserve">
Dom 16.12.20
EXTRATO DO CONTRATO N° 1030/FCFFC/2020;
Objeto: Credenciamento de espaços artísticos e
culturais, microempresas e pequenas empresas
culturais, cooperativas, instituições e organizações
culturais comunitárias, que sejam dedicados a
realizar atividades artísticas e culturais no
município de Florianópolis/SC, que cumpram
integralmente com as exigências da Lei Federal
14.017/2020 – Lei Aldir Blanc, para o acesso ao
subsídio emergencial previsto em seu inciso II do
art. 2º da citada Lei; Modalidade de Licitação:
CHAMADA PÚBLICA nº 510/SMA/DSLC/2020;
Contratada: EXATO SEGUNDO PRODUÇÕES
ARTISTICAS LTDA; Valor: O valor do presente
Contrato é de R$ 10.000,00 (dez mil reais);
Vigência: O Contrato terá vigência até 31 de
dezembro de 2020.; Dotação: Unidade: 28.01;
Funcional: 13.122.0107; Projeto: 2.605 - Programa
de Apoio Administrativo; Elementos de Despesa
3.3.50.41 (Contribuições – Pessoa jurídica sem fins
lucrativos) / 3.3.60.45 (Subvenções Econômicas) /
3.3.90.48 (Auxílios Financeiros a Pessoa Física);
Fonte de Recurso: 4050 (Ações Emergenciais
Destinados ao Setor Cultural).; Data de Assinatura:
10/12/2020; Nome das partes que assinaram:
Fundação Cultural de Florianópolis - Franklin
Cascaes, Sra. Andréa Vieira, e pela empresa: Sr.
Luiz Henrique Cudo</t>
        </r>
      </text>
    </comment>
    <comment ref="F223" authorId="5">
      <text>
        <r>
          <rPr>
            <b/>
            <sz val="9"/>
            <rFont val="Tahoma"/>
            <family val="2"/>
          </rPr>
          <t>195529:</t>
        </r>
        <r>
          <rPr>
            <sz val="9"/>
            <rFont val="Tahoma"/>
            <family val="2"/>
          </rPr>
          <t xml:space="preserve">
Dom 16.12.21
EXTRATO DO CONTRATO N° 1040/FCFFC/2020;
Objeto: Credenciamento de espaços artísticos e
culturais, microempresas e pequenas empresas
culturais, cooperativas, instituições e organizações
culturais comunitárias, que sejam dedicados a
realizar atividades artísticas e culturais no
município de Florianópolis/SC, que cumpram
integralmente com as exigências da Lei Federal
14.017/2020 – Lei Aldir Blanc, para o acesso ao
subsídio emergencial previsto em seu inciso II do
art. 2º da citada Lei; Modalidade de Licitação:
CHAMADA PÚBLICA nº 510/SMA/DSLC/2020;
Contratada: RAISA BARBOSA WENTELEMN
SAGREDO; Valor: O valor do presente Contrato é
de R$ 10.000,00 (dez mil reais); Vigência: O
Contrato terá vigência até 31 de dezembro de
2020.; Dotação: Unidade: 28.01; Funcional:
13.122.0107; Projeto: 2.605 - Programa de Apoio
Administrativo; Elementos de Despesa 3.3.50.41
(Contribuições – Pessoa jurídica sem fins lucrativos)
/ 3.3.60.45 (Subvenções Econômicas) / 3.3.90.48
(Auxílios Financeiros a Pessoa Física); Fonte de
Recurso: 4050 (Ações Emergenciais Destinados ao
Setor Cultural).; Data de Assinatura: 10/12/2020;
Nome das partes que assinaram: Fundação
Cultural de Florianópolis - Franklin Cascaes, Sra.
Andréa Vieira, e pela empresa: Sra. Raisa Barbosa
Wente</t>
        </r>
      </text>
    </comment>
    <comment ref="F211" authorId="5">
      <text>
        <r>
          <rPr>
            <b/>
            <sz val="9"/>
            <rFont val="Tahoma"/>
            <family val="2"/>
          </rPr>
          <t>195529:</t>
        </r>
        <r>
          <rPr>
            <sz val="9"/>
            <rFont val="Tahoma"/>
            <family val="2"/>
          </rPr>
          <t xml:space="preserve">
Dom 16.12.20
</t>
        </r>
      </text>
    </comment>
    <comment ref="F210" authorId="5">
      <text>
        <r>
          <rPr>
            <b/>
            <sz val="9"/>
            <rFont val="Tahoma"/>
            <family val="2"/>
          </rPr>
          <t>195529:</t>
        </r>
        <r>
          <rPr>
            <sz val="9"/>
            <rFont val="Tahoma"/>
            <family val="2"/>
          </rPr>
          <t xml:space="preserve">
Dom 16.12.20
</t>
        </r>
      </text>
    </comment>
    <comment ref="F222" authorId="5">
      <text>
        <r>
          <rPr>
            <b/>
            <sz val="9"/>
            <rFont val="Tahoma"/>
            <family val="2"/>
          </rPr>
          <t>195529:</t>
        </r>
        <r>
          <rPr>
            <sz val="9"/>
            <rFont val="Tahoma"/>
            <family val="2"/>
          </rPr>
          <t xml:space="preserve">
Dom 16.12.20
</t>
        </r>
      </text>
    </comment>
    <comment ref="F163" authorId="5">
      <text>
        <r>
          <rPr>
            <b/>
            <sz val="9"/>
            <rFont val="Tahoma"/>
            <family val="2"/>
          </rPr>
          <t>195529:</t>
        </r>
        <r>
          <rPr>
            <sz val="9"/>
            <rFont val="Tahoma"/>
            <family val="2"/>
          </rPr>
          <t xml:space="preserve">
Dom 16.12.20
</t>
        </r>
      </text>
    </comment>
    <comment ref="F220" authorId="5">
      <text>
        <r>
          <rPr>
            <b/>
            <sz val="9"/>
            <rFont val="Tahoma"/>
            <family val="2"/>
          </rPr>
          <t>195529:</t>
        </r>
        <r>
          <rPr>
            <sz val="9"/>
            <rFont val="Tahoma"/>
            <family val="2"/>
          </rPr>
          <t xml:space="preserve">
Dom 16.12.20
</t>
        </r>
      </text>
    </comment>
    <comment ref="F176" authorId="5">
      <text>
        <r>
          <rPr>
            <b/>
            <sz val="9"/>
            <rFont val="Tahoma"/>
            <family val="2"/>
          </rPr>
          <t>195529:</t>
        </r>
        <r>
          <rPr>
            <sz val="9"/>
            <rFont val="Tahoma"/>
            <family val="2"/>
          </rPr>
          <t xml:space="preserve">
Dom 16.12.20
</t>
        </r>
      </text>
    </comment>
    <comment ref="F132" authorId="5">
      <text>
        <r>
          <rPr>
            <b/>
            <sz val="9"/>
            <rFont val="Tahoma"/>
            <family val="2"/>
          </rPr>
          <t>195529:</t>
        </r>
        <r>
          <rPr>
            <sz val="9"/>
            <rFont val="Tahoma"/>
            <family val="2"/>
          </rPr>
          <t xml:space="preserve">
Dom 16.12.20
</t>
        </r>
      </text>
    </comment>
    <comment ref="F245" authorId="5">
      <text>
        <r>
          <rPr>
            <b/>
            <sz val="9"/>
            <rFont val="Tahoma"/>
            <family val="2"/>
          </rPr>
          <t>195529:</t>
        </r>
        <r>
          <rPr>
            <sz val="9"/>
            <rFont val="Tahoma"/>
            <family val="2"/>
          </rPr>
          <t xml:space="preserve">
Dom 16.12.20
</t>
        </r>
      </text>
    </comment>
    <comment ref="F131" authorId="5">
      <text>
        <r>
          <rPr>
            <b/>
            <sz val="9"/>
            <rFont val="Tahoma"/>
            <family val="2"/>
          </rPr>
          <t>195529:</t>
        </r>
        <r>
          <rPr>
            <sz val="9"/>
            <rFont val="Tahoma"/>
            <family val="2"/>
          </rPr>
          <t xml:space="preserve">
Dom 17.12.20
</t>
        </r>
      </text>
    </comment>
    <comment ref="F198" authorId="5">
      <text>
        <r>
          <rPr>
            <b/>
            <sz val="9"/>
            <rFont val="Tahoma"/>
            <family val="2"/>
          </rPr>
          <t>195529:</t>
        </r>
        <r>
          <rPr>
            <sz val="9"/>
            <rFont val="Tahoma"/>
            <family val="2"/>
          </rPr>
          <t xml:space="preserve">
Dom 17.12.20
</t>
        </r>
      </text>
    </comment>
    <comment ref="F246" authorId="5">
      <text>
        <r>
          <rPr>
            <b/>
            <sz val="9"/>
            <rFont val="Tahoma"/>
            <family val="2"/>
          </rPr>
          <t>195529:</t>
        </r>
        <r>
          <rPr>
            <sz val="9"/>
            <rFont val="Tahoma"/>
            <family val="2"/>
          </rPr>
          <t xml:space="preserve">
Dom 17.12.20
</t>
        </r>
      </text>
    </comment>
    <comment ref="F17" authorId="5">
      <text>
        <r>
          <rPr>
            <b/>
            <sz val="9"/>
            <rFont val="Tahoma"/>
            <family val="2"/>
          </rPr>
          <t>195529:</t>
        </r>
        <r>
          <rPr>
            <sz val="9"/>
            <rFont val="Tahoma"/>
            <family val="2"/>
          </rPr>
          <t xml:space="preserve">
Dom 17.12.20
</t>
        </r>
      </text>
    </comment>
    <comment ref="F219" authorId="5">
      <text>
        <r>
          <rPr>
            <b/>
            <sz val="9"/>
            <rFont val="Tahoma"/>
            <family val="2"/>
          </rPr>
          <t>195529:</t>
        </r>
        <r>
          <rPr>
            <sz val="9"/>
            <rFont val="Tahoma"/>
            <family val="2"/>
          </rPr>
          <t xml:space="preserve">
Dom 17.12.20
</t>
        </r>
      </text>
    </comment>
    <comment ref="F12" authorId="5">
      <text>
        <r>
          <rPr>
            <b/>
            <sz val="9"/>
            <rFont val="Tahoma"/>
            <family val="2"/>
          </rPr>
          <t>195529:</t>
        </r>
        <r>
          <rPr>
            <sz val="9"/>
            <rFont val="Tahoma"/>
            <family val="2"/>
          </rPr>
          <t xml:space="preserve">
Dom 17.12.20
</t>
        </r>
      </text>
    </comment>
    <comment ref="F8" authorId="5">
      <text>
        <r>
          <rPr>
            <b/>
            <sz val="9"/>
            <rFont val="Tahoma"/>
            <family val="2"/>
          </rPr>
          <t>195529:</t>
        </r>
        <r>
          <rPr>
            <sz val="9"/>
            <rFont val="Tahoma"/>
            <family val="2"/>
          </rPr>
          <t xml:space="preserve">
Dom 17.12.20
</t>
        </r>
      </text>
    </comment>
    <comment ref="F129" authorId="5">
      <text>
        <r>
          <rPr>
            <b/>
            <sz val="9"/>
            <rFont val="Tahoma"/>
            <family val="2"/>
          </rPr>
          <t>195529:</t>
        </r>
        <r>
          <rPr>
            <sz val="9"/>
            <rFont val="Tahoma"/>
            <family val="2"/>
          </rPr>
          <t xml:space="preserve">
Dom 17.12.20
</t>
        </r>
      </text>
    </comment>
    <comment ref="F177" authorId="5">
      <text>
        <r>
          <rPr>
            <b/>
            <sz val="9"/>
            <rFont val="Tahoma"/>
            <family val="2"/>
          </rPr>
          <t>195529:</t>
        </r>
        <r>
          <rPr>
            <sz val="9"/>
            <rFont val="Tahoma"/>
            <family val="2"/>
          </rPr>
          <t xml:space="preserve">
Dom 17.12.20
</t>
        </r>
      </text>
    </comment>
    <comment ref="F204" authorId="5">
      <text>
        <r>
          <rPr>
            <b/>
            <sz val="9"/>
            <rFont val="Tahoma"/>
            <family val="2"/>
          </rPr>
          <t>195529:</t>
        </r>
        <r>
          <rPr>
            <sz val="9"/>
            <rFont val="Tahoma"/>
            <family val="2"/>
          </rPr>
          <t xml:space="preserve">
Dom 18.12.20
</t>
        </r>
      </text>
    </comment>
    <comment ref="F133" authorId="5">
      <text>
        <r>
          <rPr>
            <b/>
            <sz val="9"/>
            <rFont val="Tahoma"/>
            <family val="2"/>
          </rPr>
          <t>195529:</t>
        </r>
        <r>
          <rPr>
            <sz val="9"/>
            <rFont val="Tahoma"/>
            <family val="2"/>
          </rPr>
          <t xml:space="preserve">
Dom 18.12.20
</t>
        </r>
      </text>
    </comment>
    <comment ref="F146" authorId="5">
      <text>
        <r>
          <rPr>
            <b/>
            <sz val="9"/>
            <rFont val="Tahoma"/>
            <family val="2"/>
          </rPr>
          <t>195529:</t>
        </r>
        <r>
          <rPr>
            <sz val="9"/>
            <rFont val="Tahoma"/>
            <family val="2"/>
          </rPr>
          <t xml:space="preserve">
Dom 18.12.20
</t>
        </r>
      </text>
    </comment>
    <comment ref="F178" authorId="5">
      <text>
        <r>
          <rPr>
            <b/>
            <sz val="9"/>
            <rFont val="Tahoma"/>
            <family val="2"/>
          </rPr>
          <t>195529:</t>
        </r>
        <r>
          <rPr>
            <sz val="9"/>
            <rFont val="Tahoma"/>
            <family val="2"/>
          </rPr>
          <t xml:space="preserve">
Dom 18.12.20
</t>
        </r>
      </text>
    </comment>
    <comment ref="F224" authorId="5">
      <text>
        <r>
          <rPr>
            <b/>
            <sz val="9"/>
            <rFont val="Tahoma"/>
            <family val="2"/>
          </rPr>
          <t>195529:</t>
        </r>
        <r>
          <rPr>
            <sz val="9"/>
            <rFont val="Tahoma"/>
            <family val="2"/>
          </rPr>
          <t xml:space="preserve">
Dom 18.12.20
</t>
        </r>
      </text>
    </comment>
    <comment ref="F212" authorId="5">
      <text>
        <r>
          <rPr>
            <b/>
            <sz val="9"/>
            <rFont val="Tahoma"/>
            <family val="2"/>
          </rPr>
          <t>195529:</t>
        </r>
        <r>
          <rPr>
            <sz val="9"/>
            <rFont val="Tahoma"/>
            <family val="2"/>
          </rPr>
          <t xml:space="preserve">
Dom 18.12.20
</t>
        </r>
      </text>
    </comment>
    <comment ref="F11" authorId="5">
      <text>
        <r>
          <rPr>
            <b/>
            <sz val="9"/>
            <rFont val="Tahoma"/>
            <family val="2"/>
          </rPr>
          <t>195529:</t>
        </r>
        <r>
          <rPr>
            <sz val="9"/>
            <rFont val="Tahoma"/>
            <family val="2"/>
          </rPr>
          <t xml:space="preserve">
Dom 18.12.20
</t>
        </r>
      </text>
    </comment>
    <comment ref="F3" authorId="5">
      <text>
        <r>
          <rPr>
            <b/>
            <sz val="9"/>
            <rFont val="Tahoma"/>
            <family val="2"/>
          </rPr>
          <t>195529:</t>
        </r>
        <r>
          <rPr>
            <sz val="9"/>
            <rFont val="Tahoma"/>
            <family val="2"/>
          </rPr>
          <t xml:space="preserve">
Dom 18.12.20
</t>
        </r>
      </text>
    </comment>
    <comment ref="F151" authorId="5">
      <text>
        <r>
          <rPr>
            <b/>
            <sz val="9"/>
            <rFont val="Tahoma"/>
            <family val="2"/>
          </rPr>
          <t>195529:</t>
        </r>
        <r>
          <rPr>
            <sz val="9"/>
            <rFont val="Tahoma"/>
            <family val="2"/>
          </rPr>
          <t xml:space="preserve">
Dom 23.12.20
</t>
        </r>
      </text>
    </comment>
    <comment ref="G19" authorId="5">
      <text>
        <r>
          <rPr>
            <b/>
            <sz val="9"/>
            <rFont val="Tahoma"/>
            <family val="2"/>
          </rPr>
          <t>195529:</t>
        </r>
        <r>
          <rPr>
            <sz val="9"/>
            <rFont val="Tahoma"/>
            <family val="2"/>
          </rPr>
          <t xml:space="preserve">
</t>
        </r>
        <r>
          <rPr>
            <sz val="12"/>
            <rFont val="Tahoma"/>
            <family val="2"/>
          </rPr>
          <t>Dom 04.11.21
Setembro 4.500,00
Outubro   7.015,00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(ANEXO AO FINAL DA PÁGINA).
Art.2º - Esta Portaria entra em vigor na data de sua publicação. Florianópolis, 30 de outubro de 2021. Edmilson Carlos Pereira Junior –
Secretário de Cultura, Esporte e Lazer. Fábio Murilo Botelho – Superintendente da Fundação Cultural de Florianópolis Franklin Cascaes –
FCFFC.
(ANEXO AO FINAL DA PÁGINA)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SETEMBRO/2021
Nº/ NOME DO PROJETO NOME DO
PROPONENTE
Nº CERTIFICADO
DE INCENTIVO
FISCAL
VALOR
CAPTADO
(R$)
TOTAL DA
CAPTAÇÃO
(R$)
134/18 – Curta O Parque Associação Dos
Amigos Do Parque
Da Luz- Aapluz
194/2021 1.500,00 1.500,00
074/19 – Sessões
Animadas 2019
Tailor Gonçalves
De Morais
196/2021 4.000,00 4.000,00
115/19 – AVOÁ Elo Vertical 202/2021
203/2021
204/2021
205/2021
206/2021
207/2021
1.225,00
625,00
625,00
665,00
665,00
1.225,00
5.030,00
142/19 – Fritz Muller Em
Desterro
Marcelo Vieira
Nascimento
190/2021
197/2021
7.000,00
5.000,00
12.000,00
150/19 – 11º Premio
Desterro – Festival De
Dança de Florianópolis
Carlos Eduardo
Lourenço Andrade
208/2021 2.000,00 2.000,00
164/19 – Dança Em Cena Aline Menezes 210/2021 2.500,00 2.500,00
209/19 – Festival De Circo
De Fpolis – Floripa Circo
Gabriel Stapenhorst
Alves Pereira
198/2021
199/2021
200/2021
 1.878,00
 1.000,00
 7.500,00
10.378,00
211/19 – Circuito
Catarinense de
Quadrinhos
Bruno Flesch
Albuquerque
Fernandes
213/2021 25.000,00 25.000,00
066/20 – Maratona Cultural
2021
Instituto Maratona
Cultural
212/2021 11.221,39 11.221,39
072/20 – Dás Ul Banho Zé
Perri
José Da Silva
Junior
215/2021 25.000,00 25.000,00
076/20 – Natal da Magia Leonora
Massironi Carus
191/2021 5.150,00 5.150,00
085/20 – Alma Festival Tiê Fernandes
Pereira
201/2021 15.318,56 15.318,56
095/20 – Street Art Tour
2021
Arturo Valle Junior 193/2021
209/2021
1.800,00
2.700,00
4.500,00
103/20 – Temporada 2021
– Camerata Florianópolis
Associação
Filarmônica
Camerata
Florianópolis
211/2021 24.000,00 24.000,00
107/20 – Carmen – Suite
do Ballet
Letícia Tancredo
Gallotti
192/2021
214/2021
1.975,00
1.975,00
3.950,00
PREFEITURA MUNICIPAL DE FLORIANÓPOLIS
FUNDAÇÃO CULTURAL DE FLORIANÓPOLIS
FRANKLIN CASCAES
( ANEXOS AO DIÁRIO )
04/11/2021
DIÁRIO OFICIAL ELETRÔNICO DO MUNICÍPIO
EDIÇÃO Nº 3063
S.M.C.C.
SECRETÁRIO: EVERSON MENDES CONTROLE: THAMARA MALTA TELEFONE: (48) 3251-6062
Fundação Cultural de Florianópolis Franklin Cascaes
Av. Governador Gustavo Richard, 5000 – Complexo Nego Quirido – 1° andar - Centro - Florianópolis - CEP 88.010-291
Fone: (48) 99908-5753 www.pmf.sc.gov.br/entidades/franklincascaes
043/21 – Parada Ao Vivo
2021
Lirous K’yo
Fonseca Ávila
195/2021 10.000,00 10.000,00
TOTAL DE CAPTAÇÃO
DO MES DE SETEMBRO
TOTAL 161.547,95
OUTUBRO/2021
Nº/ NOME DO PROJETO NOME DO
PROPONENTE
Nº CERTIFICADO
DE INCENTIVO
FISCAL
VALOR
CAPTADO
(R$)
TOTAL DA
CAPTAÇÃO
(R$)
134/18 – Curta O Parque Associação Dos
Amigos Do
Parque Da LuzAapluz
218/2021 2.800,00 2.800,00
074/19 – Sessões Animadas
2019
Tailor Gonçalves
De Morais
223/2021 3.500,00 3.500,00
115/19 – AVOÁ Elo Vertical 236/2021
237/2021
238/2021
239/2021
240/2021
241/2021
625,00
665,00
1.225,00
665,00
1.225,00
625,00
5.030,00
131/19 - Festival Internacional De
Sapateado - Floripa Tap
Garagem da
Dança Academia
de Dança Ltda.
Me
228/2021 20.000,00 20.000,00
142/19 – Fritz Muller Em Desterro Marcelo Vieira
Nascimento
216/2021
225/2021
14.000,00
5.000,00
19.000,00
150/19 – “11º Premio Desterro –
Festival De Dança de Fpolis”
Carlos Eduardo
Lourenço De
Andrade
227/2021
244/2021
1.000,00
2.000,00
3.000,00
164/19 – Dança em Cena Aline Menezes 232/2021 2.500,00 2.500,00
209/19 – Festival De Circo De
Fplis – Floripa Circo
Gabriel
Stapenhorst Alves
Pereira
229/2021
230/2021
1.878,83
1.000,00
2.878,83
211/19 – Circuito Catarinense De
Quadrinhos
Bruno Flesch de
Albuquerque
Fernandes
243/2021 25.000,00 25.000,00
066/20 – Maratona Cultural 2021 Instituto Maratona
Cultural
235/2021 1.826,62 1.826,62
072/20 – Dás Um Banho Zé Perri José Da Silva
Junior
242/2021 25.000,00 25.000,00
085/20 – Alma Festival Tiê Fernandes
Pereira
226/2021 22.818,56 22.818,56
095/20 – Street Art Tour 2021 Arturo Valle Junior 220/2021
221/2021
222/2021
224/2021
233/2021
625,00
665,00
1.225,00
1.800,00
2.700,00
7.015,00
043/21 - Parada Ao Vivo
Florianópolis
Lirous K’yo
Fonseca Ávila
219/2021
231/2021
700,00
850,00
1.550,00
047/21- Galeria de Arte Morro da
Mariquinha
Instituto Cidades
Invisíveis
217/2021
234/2021
11.221,39
1.826,62
13.048,01
TOTAL DE CAPTAÇÃO DO MÊS
DE OUTUBRO
TOTAL 154.967,02
TOTAL DE CAPTAÇÃO DOS
MÊSES DE JULHO E AGOSTO
TOTAL 316.514,97</t>
        </r>
      </text>
    </comment>
    <comment ref="G243" authorId="5">
      <text>
        <r>
          <rPr>
            <b/>
            <sz val="9"/>
            <rFont val="Tahoma"/>
            <family val="2"/>
          </rPr>
          <t>195529:</t>
        </r>
        <r>
          <rPr>
            <sz val="9"/>
            <rFont val="Tahoma"/>
            <family val="2"/>
          </rPr>
          <t xml:space="preserve">
</t>
        </r>
        <r>
          <rPr>
            <sz val="12"/>
            <rFont val="Tahoma"/>
            <family val="2"/>
          </rPr>
          <t>DOM 04.11.21
Outubro   22.818,56
Setembro 15.318,56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(ANEXO AO FINAL DA PÁGINA).
Art.2º - Esta Portaria entra em vigor na data de sua publicação. Florianópolis, 30 de outubro de 2021. Edmilson Carlos Pereira Junior –
Secretário de Cultura, Esporte e Lazer. Fábio Murilo Botelho – Superintendente da Fundação Cultural de Florianópolis Franklin Cascaes –
FCFFC.
(ANEXO AO FINAL DA PÁGINA)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SETEMBRO/2021
Nº/ NOME DO PROJETO NOME DO
PROPONENTE
Nº CERTIFICADO
DE INCENTIVO
FISCAL
VALOR
CAPTADO
(R$)
TOTAL DA
CAPTAÇÃO
(R$)
134/18 – Curta O Parque Associação Dos
Amigos Do Parque
Da Luz- Aapluz
194/2021 1.500,00 1.500,00
074/19 – Sessões
Animadas 2019
Tailor Gonçalves
De Morais
196/2021 4.000,00 4.000,00
115/19 – AVOÁ Elo Vertical 202/2021
203/2021
204/2021
205/2021
206/2021
207/2021
1.225,00
625,00
625,00
665,00
665,00
1.225,00
5.030,00
142/19 – Fritz Muller Em
Desterro
Marcelo Vieira
Nascimento
190/2021
197/2021
7.000,00
5.000,00
12.000,00
150/19 – 11º Premio
Desterro – Festival De
Dança de Florianópolis
Carlos Eduardo
Lourenço Andrade
208/2021 2.000,00 2.000,00
164/19 – Dança Em Cena Aline Menezes 210/2021 2.500,00 2.500,00
209/19 – Festival De Circo
De Fpolis – Floripa Circo
Gabriel Stapenhorst
Alves Pereira
198/2021
199/2021
200/2021
 1.878,00
 1.000,00
 7.500,00
10.378,00
211/19 – Circuito
Catarinense de
Quadrinhos
Bruno Flesch
Albuquerque
Fernandes
213/2021 25.000,00 25.000,00
066/20 – Maratona Cultural
2021
Instituto Maratona
Cultural
212/2021 11.221,39 11.221,39
072/20 – Dás Ul Banho Zé
Perri
José Da Silva
Junior
215/2021 25.000,00 25.000,00
076/20 – Natal da Magia Leonora
Massironi Carus
191/2021 5.150,00 5.150,00
085/20 – Alma Festival Tiê Fernandes
Pereira
201/2021 15.318,56 15.318,56
095/20 – Street Art Tour
2021
Arturo Valle Junior 193/2021
209/2021
1.800,00
2.700,00
4.500,00
103/20 – Temporada 2021
– Camerata Florianópolis
Associação
Filarmônica
Camerata
Florianópolis
211/2021 24.000,00 24.000,00
107/20 – Carmen – Suite
do Ballet
Letícia Tancredo
Gallotti
192/2021
214/2021
1.975,00
1.975,00
3.950,00
PREFEITURA MUNICIPAL DE FLORIANÓPOLIS
FUNDAÇÃO CULTURAL DE FLORIANÓPOLIS
FRANKLIN CASCAES
( ANEXOS AO DIÁRIO )
04/11/2021
DIÁRIO OFICIAL ELETRÔNICO DO MUNICÍPIO
EDIÇÃO Nº 3063
S.M.C.C.
SECRETÁRIO: EVERSON MENDES CONTROLE: THAMARA MALTA TELEFONE: (48) 3251-6062
Fundação Cultural de Florianópolis Franklin Cascaes
Av. Governador Gustavo Richard, 5000 – Complexo Nego Quirido – 1° andar - Centro - Florianópolis - CEP 88.010-291
Fone: (48) 99908-5753 www.pmf.sc.gov.br/entidades/franklincascaes
043/21 – Parada Ao Vivo
2021
Lirous K’yo
Fonseca Ávila
195/2021 10.000,00 10.000,00
TOTAL DE CAPTAÇÃO
DO MES DE SETEMBRO
TOTAL 161.547,95
OUTUBRO/2021
Nº/ NOME DO PROJETO NOME DO
PROPONENTE
Nº CERTIFICADO
DE INCENTIVO
FISCAL
VALOR
CAPTADO
(R$)
TOTAL DA
CAPTAÇÃO
(R$)
134/18 – Curta O Parque Associação Dos
Amigos Do
Parque Da LuzAapluz
218/2021 2.800,00 2.800,00
074/19 – Sessões Animadas
2019
Tailor Gonçalves
De Morais
223/2021 3.500,00 3.500,00
115/19 – AVOÁ Elo Vertical 236/2021
237/2021
238/2021
239/2021
240/2021
241/2021
625,00
665,00
1.225,00
665,00
1.225,00
625,00
5.030,00
131/19 - Festival Internacional De
Sapateado - Floripa Tap
Garagem da
Dança Academia
de Dança Ltda.
Me
228/2021 20.000,00 20.000,00
142/19 – Fritz Muller Em Desterro Marcelo Vieira
Nascimento
216/2021
225/2021
14.000,00
5.000,00
19.000,00
150/19 – “11º Premio Desterro –
Festival De Dança de Fpolis”
Carlos Eduardo
Lourenço De
Andrade
227/2021
244/2021
1.000,00
2.000,00
3.000,00
164/19 – Dança em Cena Aline Menezes 232/2021 2.500,00 2.500,00
209/19 – Festival De Circo De
Fplis – Floripa Circo
Gabriel
Stapenhorst Alves
Pereira
229/2021
230/2021
1.878,83
1.000,00
2.878,83
211/19 – Circuito Catarinense De
Quadrinhos
Bruno Flesch de
Albuquerque
Fernandes
243/2021 25.000,00 25.000,00
066/20 – Maratona Cultural 2021 Instituto Maratona
Cultural
235/2021 1.826,62 1.826,62
072/20 – Dás Um Banho Zé Perri José Da Silva
Junior
242/2021 25.000,00 25.000,00
085/20 – Alma Festival Tiê Fernandes
Pereira
226/2021 22.818,56 22.818,56
095/20 – Street Art Tour 2021 Arturo Valle Junior 220/2021
221/2021
222/2021
224/2021
233/2021
625,00
665,00
1.225,00
1.800,00
2.700,00
7.015,00
043/21 - Parada Ao Vivo
Florianópolis
Lirous K’yo
Fonseca Ávila
219/2021
231/2021
700,00
850,00
1.550,00
047/21- Galeria de Arte Morro da
Mariquinha
Instituto Cidades
Invisíveis
217/2021
234/2021
11.221,39
1.826,62
13.048,01
TOTAL DE CAPTAÇÃO DO MÊS
DE OUTUBRO
TOTAL 154.967,02
TOTAL DE CAPTAÇÃO DOS
MÊSES DE JULHO E AGOSTO
TOTAL 316.514,97</t>
        </r>
      </text>
    </comment>
  </commentList>
</comments>
</file>

<file path=xl/sharedStrings.xml><?xml version="1.0" encoding="utf-8"?>
<sst xmlns="http://schemas.openxmlformats.org/spreadsheetml/2006/main" count="263" uniqueCount="189">
  <si>
    <t>Subtotal</t>
  </si>
  <si>
    <t>Total</t>
  </si>
  <si>
    <t>TOTAL</t>
  </si>
  <si>
    <t>Parcerias  2020</t>
  </si>
  <si>
    <t>Secretaria de Cultura</t>
  </si>
  <si>
    <t>FUNCINE</t>
  </si>
  <si>
    <t>CAROLINA MACIEL DE  ARRUDA</t>
  </si>
  <si>
    <t>BEATRIZ CRISTINA   SILVA</t>
  </si>
  <si>
    <t>DANILO    DA SILVA  DE  MELLO</t>
  </si>
  <si>
    <t>IGOR  M  M  DE PITTA SIMÕES PRODUÇÕES ARTÍSTICAS E CINEMATOGRAFICAS</t>
  </si>
  <si>
    <t>ADALBERTO PENNA  PRODUÇÕES  CINEMATOGRÁFICAS  LTDA</t>
  </si>
  <si>
    <t>ANDRÉ CENTENO BROLL CARVALHO</t>
  </si>
  <si>
    <t>LEONARDO LUIZ KAULING  GATTITATIANA   LEE MARQUES.</t>
  </si>
  <si>
    <t>PEDRO MACHADO CARNEIRO</t>
  </si>
  <si>
    <t>RODRIGO RAMOS DOS SANTOS</t>
  </si>
  <si>
    <t>GRUPO  NAÇÃO HIP HOP DO ESTADO DESANTA CATARINA</t>
  </si>
  <si>
    <t>CLÁUDIA CÁRDENAS   PIRES   FERREIRA.</t>
  </si>
  <si>
    <t xml:space="preserve">SCULT -PRODUTORA DE AUDIOVISUAL E JORNALISMO LTDA </t>
  </si>
  <si>
    <t xml:space="preserve">FAGANELLO -COMUNICAÇÕES  EIRELI </t>
  </si>
  <si>
    <t>TIAGO  SANTOSPRODUÇÕES AUDIOVISUAIS</t>
  </si>
  <si>
    <t>ALESSANDRA DA ROSA PINHO</t>
  </si>
  <si>
    <t>LA VACA PROCUCTORA  DE  ARTE LTDA</t>
  </si>
  <si>
    <t>DANILO DA SILVA DE MELLO</t>
  </si>
  <si>
    <t>HELENA DECKER SARDINHA</t>
  </si>
  <si>
    <t>SAMANTHA JOANE GARCIACARDOSO</t>
  </si>
  <si>
    <t>LEONARDO LUIZ KAULING  GATTI</t>
  </si>
  <si>
    <t>ROBERSON HOBERDAN  CORREA</t>
  </si>
  <si>
    <t>FILIPE  AGUIAR CARGNIN</t>
  </si>
  <si>
    <t>Tabela atualizada em: 28/06/2021</t>
  </si>
  <si>
    <t>TIÊ FERNANDES VARGAS</t>
  </si>
  <si>
    <t xml:space="preserve">AÇÃO SOCIAL AMIGOS SOLIDÁRIOS - ASAS </t>
  </si>
  <si>
    <t>AÇÃO SOCIAL COLONINHA</t>
  </si>
  <si>
    <t xml:space="preserve">AÇÃO SOCIAL MISSÃO </t>
  </si>
  <si>
    <t>AGREMIAÇÃO DESPORTIVA CULTURAL ESCOLA DE SAMBA A NOSSA TURMA</t>
  </si>
  <si>
    <t>ANDRÉ CENTRO BROLL CARVALHO ME</t>
  </si>
  <si>
    <t xml:space="preserve">ANTONIO CELSO DOS SANTOS </t>
  </si>
  <si>
    <t xml:space="preserve">ARTHUR VALLE JUNIOR </t>
  </si>
  <si>
    <t xml:space="preserve">ASSISTÊNCIA SOCIAL SÃO LUIZ </t>
  </si>
  <si>
    <t>ASSOCIAÇÃO ABADÁ - CAPOEIRA DO ESTADO DE SANTA CATARINA</t>
  </si>
  <si>
    <t>ASSOCIAÇÃO AMIGOS DO FUTSAL</t>
  </si>
  <si>
    <t>ASSOCIAÇÃO BENEFICENTE ESPORTIVA, RECREATIVA, EDUCACIONAL E CULTURAL IRMÃO CAPOEIRA</t>
  </si>
  <si>
    <t>ASSOCIAÇÃO BENEFICENTE RECREATIVA, CULTURAL E SOCIAL VILA</t>
  </si>
  <si>
    <t xml:space="preserve">ASSOCIAÇÃO BENEFICENTE, EDUCACIONAL E ASSISTENCIAL GENTE AMIGA </t>
  </si>
  <si>
    <t>ASSOCIAÇÃO BRAÇOS ABERTOS -ABA</t>
  </si>
  <si>
    <t>ASSOCIAÇÃO BRASILEIRA DE INCENTIVO A ESPORTE E CULTURA DE SANTA CATARINA</t>
  </si>
  <si>
    <t>ASSOCIAÇÃO CASA DOS AMIGOS DA CRIANÇA E DO ADOLESCENTE DO MORRO DO MOCOTÓ</t>
  </si>
  <si>
    <t xml:space="preserve">ASSOCIAÇÃO CASA SÃO JOSÉ </t>
  </si>
  <si>
    <t>ASSOCIAÇÃO CATARINENSE DE ESPORTES ADAPTADOS</t>
  </si>
  <si>
    <t>ASSOCIAÇÃO CATARINENSE DE TECNOLOGIA - ACATE</t>
  </si>
  <si>
    <t xml:space="preserve">ASSOCIAÇÃO CATARINENSE PARA INTEGRAÇÃO DO CEGO - ACIC </t>
  </si>
  <si>
    <t>ASSOCIAÇÃO COMUNITÁRIA AMIGOS DE JESUS - ACAJE</t>
  </si>
  <si>
    <t>ASSOCIAÇÃO CULTURAL E COMUNITÁRIA DA COLONINHA - A CASA DO POVO</t>
  </si>
  <si>
    <t>ASSOCIAÇÃO CULTURAL E DESPORTIVA TIGRES CATARINENSES</t>
  </si>
  <si>
    <t>ASSOCIAÇÃO CULTURAL PANVISION</t>
  </si>
  <si>
    <t>ASSOCIAÇÃO CULTURAL, RECREATIVA, ESPORTIVA E SOCIAL CHICO SCIENCE</t>
  </si>
  <si>
    <t>ASSOCIAÇÃO DAS FEDERAÇÕES ESPORTIVAS DO ESTADO DE SANTA CATARINA</t>
  </si>
  <si>
    <t xml:space="preserve">ASSOCIAÇÃO DE PACIENTES RENAIS DE SANTA CATARINA - APAR  </t>
  </si>
  <si>
    <t>ASSOCIAÇÃO DE PAIS E AMIGOS DA CRIANÇA E ADOL. MORRO DAS PEDRAS - APAM</t>
  </si>
  <si>
    <t xml:space="preserve">ASSOCIAÇÃO DE PAIS E AMIGOS DOS EXCEPCIONAIS DE FLORIANÓPOLIS/SC - APAE </t>
  </si>
  <si>
    <t xml:space="preserve">ASSOCIAÇÃO DE PAIS E AMIGOS DOS NADADORES </t>
  </si>
  <si>
    <t>ASSOCIAÇÃO DE PUNHOBOL DE FLORIANÓPOLIS</t>
  </si>
  <si>
    <t>ASSOCIAÇÃO DESPORTIVA A TURMA</t>
  </si>
  <si>
    <t>ASSOCIAÇÃO DESPORTIVA AJAX FUTEBOL CLUBE - AJAX</t>
  </si>
  <si>
    <t>ASSOCIAÇÃO DESPORTIVA DO INSTITUTO ESTADUAL DE EDUCAÇÃO</t>
  </si>
  <si>
    <t>ASSOCIAÇÃO DESPORTIVA E CULTURAL FLORIANÓPOLIS</t>
  </si>
  <si>
    <t>ASSOCIAÇÃO DESPORTIVA, CULTURAL E RECREATIVA PEDRA BRANCA</t>
  </si>
  <si>
    <t>ASSOCIAÇÃO DOS EMPREGADOS DA ELETROSUL</t>
  </si>
  <si>
    <t>ASSOCIAÇÃO DOS MESATENISTAS DE FLORIANÓPOLIS</t>
  </si>
  <si>
    <t>ASSOCIAÇÃO DOS MORADORES DA LAGOA DO  PERI - ASMOPE</t>
  </si>
  <si>
    <t>ASSOCIAÇÃO DOS MORADORES DE CANASVIEIRAS - AMOCAN</t>
  </si>
  <si>
    <t>ASSOCIAÇÃO DOS PACIENTES RENAIS DE SANTA CATARINA - APAR</t>
  </si>
  <si>
    <t>ASSOCIAÇÃO DOS SURDOS DA GRANDE FLORIANÓPOLIS - ASGF</t>
  </si>
  <si>
    <t>ASSOCIAÇÃO ESPORTIVA CULTURAL E SOCIAL ARTE SUAVE</t>
  </si>
  <si>
    <t>ASSOCIAÇÃO EVANGÉLICA BENEFICENTE DE ASSISTÊNCIA SOCIAL - AEBAS</t>
  </si>
  <si>
    <t>ASSOCIAÇÃO FILARMÔNICA CAMERATA FLORIANÓPOLIS</t>
  </si>
  <si>
    <t xml:space="preserve">ASSOCIAÇÃO FLORIANOPOLITANA DE DEFICIENTES FÍSICOS - AFLODEF </t>
  </si>
  <si>
    <t>ASSOCIAÇÃO FLORIANÓPOLITANA DE DEFICIENTES FÍSICOS (AFLODEF)</t>
  </si>
  <si>
    <t>ASSOCIAÇÃO GERAÇÃO DA COMUNIDADE CHICO MENDES</t>
  </si>
  <si>
    <t>ASSOCIAÇÃO IDOSOS ESPERANÇA</t>
  </si>
  <si>
    <t>ASSOCIAÇÃO KARATECLUB FLORIANÓPOLIS</t>
  </si>
  <si>
    <t>ASSOCIAÇÃO LAR RECANTO DO CARINHO</t>
  </si>
  <si>
    <t>ASSOCIAÇÃO PEDAL DA GRANDE FLORIANOPOLIS</t>
  </si>
  <si>
    <t>ASSOCIAÇÃO PEDAL DA GRANDE FLORIANÓPOLIS</t>
  </si>
  <si>
    <t>ASSOCIAÇÃO PROMOCIONAL  DO  MENOR TRABALHADOR-PROMENOR</t>
  </si>
  <si>
    <t>ASSOCIAÇÃO RECREATIVA CULTURA DE ESPORTE DO BALNEÁRIO</t>
  </si>
  <si>
    <t>ASSOCIAÇÃO SOCIAL, CULTURAL E DESPORTIVA TRIUNFO</t>
  </si>
  <si>
    <t xml:space="preserve">ASSOCIAÇÃO SUL AMERICANA DE ESPORTES, CULTURA, TURISMO E LAZER </t>
  </si>
  <si>
    <t>CASA DA CRIANÇA DO MORRO DA PENITENCIÁRIA</t>
  </si>
  <si>
    <t>CASA DOS AÇORES SANTA CATARINA</t>
  </si>
  <si>
    <t>CASA LAR LUZ DO CAMINHO</t>
  </si>
  <si>
    <t xml:space="preserve">CENTRO CULTURAL ESCRAVA ANASTÁCIA </t>
  </si>
  <si>
    <t xml:space="preserve">CENTRO DE APOIO À FORMAÇÃO INTEGRAL DO SER - CEAFIS </t>
  </si>
  <si>
    <t xml:space="preserve">CENTRO DE EDUCAÇÃO E EVANGELIZAÇÃO POPULAR - CEDEP </t>
  </si>
  <si>
    <t xml:space="preserve">CENTRO DE INTEGRAÇÃO FAMILIAR - CEIFA </t>
  </si>
  <si>
    <t xml:space="preserve">CENTRO DE VALORIZAÇÃO HUMANA MORAL E SOCIAL - CEVAHUMOS </t>
  </si>
  <si>
    <t>CINEMA FOTOGRAFIA E VÍDEO</t>
  </si>
  <si>
    <t>CLAUDIO FELIPPIO JUNIOR</t>
  </si>
  <si>
    <t>CLUBE DE REGATAS ALDO LUZ</t>
  </si>
  <si>
    <t>CLUBE NAUTICO FRANCISCO MARTINELLI</t>
  </si>
  <si>
    <t>CLUBE NAUTICO RIACHUELO</t>
  </si>
  <si>
    <t>CONFEDERAÇÃO BRASILEIRA DE TENIS</t>
  </si>
  <si>
    <t>CONSELHO COMUNITÁRIO DA COLONINHA</t>
  </si>
  <si>
    <t xml:space="preserve">CONSELHO COMUNITÁRIO DA COSTEIRA DO PIRAJUBAÉ </t>
  </si>
  <si>
    <t>CONSELHO COMUNITÁRIO DO SACO DOS LIMÕES - CENTRO EDU INF. NOSSA SRA DA BOA VIAGEM</t>
  </si>
  <si>
    <t xml:space="preserve">CONSELHO DOS MORADORES DO SACO GRANDE II - COMOSG </t>
  </si>
  <si>
    <t>CRECHE SÃO FRANCISCO DE ASSIS</t>
  </si>
  <si>
    <t>CRECHE VÓ INÁCIA</t>
  </si>
  <si>
    <t>FERNANDA COSTA LOPES MARAFIOTI MARTINS</t>
  </si>
  <si>
    <t>FUNDAÇÃO HERMON -“CENTRO DE EDUCAÇÃO INFANTIL MORRO DA CAIXA”</t>
  </si>
  <si>
    <t xml:space="preserve">FUNDAÇÃO VIDAL RAMOS </t>
  </si>
  <si>
    <t>GARCIA ESPORTE &amp; LAZER</t>
  </si>
  <si>
    <t xml:space="preserve">GERALDO TEIXEIRA VARGAS </t>
  </si>
  <si>
    <t>GREMIO ESPORTIVO CACHOEIRA</t>
  </si>
  <si>
    <t>GREMIO RECREATIVO ESCOLA DE SAMBA CONSULADO - GRESC</t>
  </si>
  <si>
    <t>GUSTAVO LEITÃO LEITE ALVES</t>
  </si>
  <si>
    <t>HENRIQUE TORRACA SOARES</t>
  </si>
  <si>
    <t>INSTITUIÇÃO DE CARIDADE E APOIO AO DESAMPADO - CANTINHO DOS IDOSOS - ICAD</t>
  </si>
  <si>
    <t>INSTITUIÇÃO DE CARIDADE E APOIO AO DESAMPARADO - ICAD</t>
  </si>
  <si>
    <t>INSTITUTO ARCO IRIS</t>
  </si>
  <si>
    <t>INSTITUTO BABY BASQUETEBOL CIDADANIA,</t>
  </si>
  <si>
    <t>INSTITUTO BEM POSSÍVE</t>
  </si>
  <si>
    <t>INSTITUTO BEM POSSÍVEL</t>
  </si>
  <si>
    <t>INSTITUTO COSTÃO SOCIAL DE EDUCAÇÃO ESPORTE E LAZER</t>
  </si>
  <si>
    <t>INSTITUTO NOVA MORADA</t>
  </si>
  <si>
    <t>INTITUTO HOPE HOUSE</t>
  </si>
  <si>
    <t>IRMANDADE DO DIVINO ESPIRITO SANTO - IDES “CEI GIRASSOL"</t>
  </si>
  <si>
    <t>LETÍCIA DE BRITO CARDOSO</t>
  </si>
  <si>
    <t xml:space="preserve">LETICIA TANDREDO GALLOTI </t>
  </si>
  <si>
    <t xml:space="preserve">NIKOLLE CAROLINA DE ABREU MELLO E CRUZ </t>
  </si>
  <si>
    <t>NÚCLEO DE RECUPERAÇÃO E REABILITAÇÃO DE VIDAS  NURREVI</t>
  </si>
  <si>
    <t xml:space="preserve">OBRAS DE ASSISTÊNCIA SOCIAL DOM ORIONE DE CAPOEIRAS </t>
  </si>
  <si>
    <t>OBRAS SOCIAIS DA COMUNIDADE PAROQUIAL DE COQUEIROS - OSCOPAC</t>
  </si>
  <si>
    <t xml:space="preserve">ORIONÓPOLIS CATARINENSE </t>
  </si>
  <si>
    <t xml:space="preserve">SEARA ESPÍRITA ENTREPOSTO DA FÉ - SEEDE </t>
  </si>
  <si>
    <t>SOC. ESPÍRITA DE RECUP., TRABALHO E ED - EDUCANDÁRIO LAR DE JESUS -SERTE</t>
  </si>
  <si>
    <t>SOCIDADE ESPORTIVA PALMEIRAS</t>
  </si>
  <si>
    <t>SOCIEDADE BENEFICENTE CULTURAK AFRICANA YLE DE XANGO</t>
  </si>
  <si>
    <t>SOCIEDADE CARNAVALESCA SAMBAQUI – BLOCO ENGENHO DE DENTRO</t>
  </si>
  <si>
    <t>SOCIEDADE DIVINA PROVIDÊNCIA - CENTRO DE EDUCAÇÃO INFANTIL NOSSA SENHORA DO MONT  SERRAT</t>
  </si>
  <si>
    <t>SOCIEDADE ESPÍRITA OBREIROS DA VIDA ETERNA - SEOVE</t>
  </si>
  <si>
    <t>TAYANE FERREIRA DOS SANTOS</t>
  </si>
  <si>
    <t>THE MAGIC PLACE  LTDA ME</t>
  </si>
  <si>
    <t>THIAGO LOBÃO DE ALMEIDA</t>
  </si>
  <si>
    <t>Lei de Incentivo a Inovação a Captar TURISMO</t>
  </si>
  <si>
    <t>Franklin Cascaes – Lei Aldir Blanc</t>
  </si>
  <si>
    <t>DIMI CAMORLINGA</t>
  </si>
  <si>
    <t>ANA PAULA GRIGOLI</t>
  </si>
  <si>
    <t>TPS MULTIMIDIA EIRELI</t>
  </si>
  <si>
    <t>HARMONICA ARTE &amp; ENTRETENIMENTO LTDA</t>
  </si>
  <si>
    <t>NOVELO FILMES PRODUCOES AUDIOVISUAIS LTDA</t>
  </si>
  <si>
    <t>LEONARDO JAVIER UMPIERREZ ARAUJO</t>
  </si>
  <si>
    <t>ESCOLA DE MÚSICA RAFAEL BASTOS LTDA</t>
  </si>
  <si>
    <t>EXATO SEGUNDO PRODUÇÕES ARTISTICAS LTDA</t>
  </si>
  <si>
    <t>RAISA BARBOSA WENTELEMN SAGREDO</t>
  </si>
  <si>
    <t>MARCO ALEXANDRE AUDINO</t>
  </si>
  <si>
    <t>LUIS FELIPE TORTORO</t>
  </si>
  <si>
    <t>PEDRO MELLO E CRUZ</t>
  </si>
  <si>
    <t>EDSON ALEXANDRE ROSSA</t>
  </si>
  <si>
    <t>GRUPO ARMAÇÃO</t>
  </si>
  <si>
    <t>CAMARIM ESCOLA DE ARTE LTDA</t>
  </si>
  <si>
    <t>VANDERLEIA WILL</t>
  </si>
  <si>
    <t>BECKER &amp; BASTOS ESTUDIO DE DANCA LTDA</t>
  </si>
  <si>
    <t>INSTITUTO MARATONA CULTURAL</t>
  </si>
  <si>
    <t>VINIL FILMES PRODUÇÕES LTDA</t>
  </si>
  <si>
    <t>ANNA MORAES</t>
  </si>
  <si>
    <t>PAULA BITTENCOURT DE FARIAS</t>
  </si>
  <si>
    <t>ANA MARIA MOREIRA PINEYRUA</t>
  </si>
  <si>
    <t>ADRIANO SAITO DA SILVA</t>
  </si>
  <si>
    <t>AV GRUPO TEATRAL LTDA</t>
  </si>
  <si>
    <t>GRUPO CENA 11 CIA DE DANCA</t>
  </si>
  <si>
    <t>LA VACA PRODUCTORA DE ARTE LTDA</t>
  </si>
  <si>
    <t>CAROLINA BORGES DE ANDRADE - ME</t>
  </si>
  <si>
    <t>CLÁUDIO AGENOR DE ANDRADE</t>
  </si>
  <si>
    <t>GUSTAVO ANDRADE</t>
  </si>
  <si>
    <t>RECICLEIDE ARTE E EDUCACAO SOCIOAMBIENTAL LTDA</t>
  </si>
  <si>
    <t>MIRIAN AVILA PRODUCOES E EVENTOS LTDA</t>
  </si>
  <si>
    <t>ALEXANDRE SILVEIRA DE SOUZA &amp; CIA LTDA;</t>
  </si>
  <si>
    <t>A CÂMARA CLARA - INSTITUTO DE MEMÓRIA E IMAGEM</t>
  </si>
  <si>
    <t>CONCEIÇÃO ARTE LTDA</t>
  </si>
  <si>
    <t>Secretaria de Educação</t>
  </si>
  <si>
    <t xml:space="preserve">Secretaria de Assistência Social </t>
  </si>
  <si>
    <t>Secretaria de Saúde</t>
  </si>
  <si>
    <t>Secretaria de Mobilidade e Planejamento Urbano</t>
  </si>
  <si>
    <t>Fundo da Criança e Adolescente</t>
  </si>
  <si>
    <t>Lei Incentivo Cultura -LIC (Valores já Captados)</t>
  </si>
  <si>
    <t>Lei Incentivo Cultura -LIC (Projetos Aprovados)</t>
  </si>
  <si>
    <t>Fundação Municipal de Esporte</t>
  </si>
  <si>
    <t>Orçamento Impositivo</t>
  </si>
  <si>
    <t>Super. Tecnologia e Inovação -Fundo de Inovoção</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</si>
</sst>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Sim&quot;;&quot;Sim&quot;;&quot;Não&quot;"/>
    <numFmt numFmtId="171" formatCode="&quot;Verdadeiro&quot;;&quot;Verdadeiro&quot;;&quot;Falso&quot;"/>
    <numFmt numFmtId="172" formatCode="&quot;Ativado&quot;;&quot;Ativado&quot;;&quot;Desativado&quot;"/>
    <numFmt numFmtId="173" formatCode="[$€-2]\ #,##0.00_);[Red]\([$€-2]\ #,##0.00\)"/>
    <numFmt numFmtId="174" formatCode="&quot;Ativar&quot;;&quot;Ativar&quot;;&quot;Desativar&quot;"/>
  </numFmts>
  <fonts count="52">
    <font>
      <sz val="11"/>
      <color theme="1"/>
      <name val="Calibri"/>
      <family val="2"/>
    </font>
    <font>
      <sz val="11"/>
      <color indexed="8"/>
      <name val="Calibri"/>
      <family val="2"/>
    </font>
    <font>
      <b/>
      <sz val="11"/>
      <name val="Times New Roman"/>
      <family val="1"/>
    </font>
    <font>
      <sz val="11"/>
      <name val="Times New Roman"/>
      <family val="1"/>
    </font>
    <font>
      <b/>
      <sz val="22"/>
      <name val="Times New Roman"/>
      <family val="1"/>
    </font>
    <font>
      <b/>
      <sz val="9"/>
      <name val="Tahoma"/>
      <family val="2"/>
    </font>
    <font>
      <sz val="9"/>
      <name val="Tahoma"/>
      <family val="2"/>
    </font>
    <font>
      <b/>
      <sz val="12"/>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name val="Calibri"/>
      <family val="2"/>
    </font>
    <font>
      <sz val="11"/>
      <color indexed="8"/>
      <name val="Times New Roman"/>
      <family val="1"/>
    </font>
    <font>
      <b/>
      <sz val="11"/>
      <name val="Calibri"/>
      <family val="2"/>
    </font>
    <font>
      <b/>
      <sz val="11"/>
      <color indexed="8"/>
      <name val="Times New Roman"/>
      <family val="1"/>
    </font>
    <font>
      <sz val="12"/>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1"/>
      <name val="Times New Roman"/>
      <family val="1"/>
    </font>
    <font>
      <b/>
      <sz val="11"/>
      <color theme="1"/>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0"/>
        <bgColor indexed="64"/>
      </patternFill>
    </fill>
    <fill>
      <patternFill patternType="solid">
        <fgColor rgb="FFFFFF00"/>
        <bgColor indexed="64"/>
      </patternFill>
    </fill>
    <fill>
      <patternFill patternType="solid">
        <fgColor rgb="FFB6DDE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medium"/>
      <top>
        <color indexed="63"/>
      </top>
      <bottom style="mediu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cellStyleXfs>
  <cellXfs count="34">
    <xf numFmtId="0" fontId="0" fillId="0" borderId="0" xfId="0" applyFont="1" applyAlignment="1">
      <alignment/>
    </xf>
    <xf numFmtId="0" fontId="2" fillId="33" borderId="10" xfId="27" applyFont="1" applyFill="1" applyBorder="1" applyAlignment="1">
      <alignment horizontal="center" vertical="center" wrapText="1"/>
    </xf>
    <xf numFmtId="0" fontId="2" fillId="33" borderId="11" xfId="27" applyFont="1" applyFill="1" applyBorder="1" applyAlignment="1">
      <alignment horizontal="center" vertical="center" wrapText="1"/>
    </xf>
    <xf numFmtId="0" fontId="2" fillId="34" borderId="10" xfId="27" applyFont="1" applyFill="1" applyBorder="1" applyAlignment="1">
      <alignment horizontal="center" vertical="center" wrapText="1"/>
    </xf>
    <xf numFmtId="4" fontId="2" fillId="34" borderId="10" xfId="27" applyNumberFormat="1" applyFont="1" applyFill="1" applyBorder="1" applyAlignment="1">
      <alignment vertical="center" wrapText="1"/>
    </xf>
    <xf numFmtId="4" fontId="3" fillId="12" borderId="10" xfId="53" applyNumberFormat="1" applyFont="1" applyFill="1" applyBorder="1" applyAlignment="1">
      <alignment horizontal="right"/>
    </xf>
    <xf numFmtId="4" fontId="3" fillId="7" borderId="10" xfId="0" applyNumberFormat="1" applyFont="1" applyFill="1" applyBorder="1" applyAlignment="1">
      <alignment horizontal="right"/>
    </xf>
    <xf numFmtId="4" fontId="3" fillId="7" borderId="10" xfId="0" applyNumberFormat="1" applyFont="1" applyFill="1" applyBorder="1" applyAlignment="1">
      <alignment/>
    </xf>
    <xf numFmtId="4" fontId="26" fillId="7" borderId="10" xfId="0" applyNumberFormat="1" applyFont="1" applyFill="1" applyBorder="1" applyAlignment="1">
      <alignment/>
    </xf>
    <xf numFmtId="0" fontId="3" fillId="7" borderId="10" xfId="0" applyFont="1" applyFill="1" applyBorder="1" applyAlignment="1">
      <alignment/>
    </xf>
    <xf numFmtId="4" fontId="2" fillId="7" borderId="10" xfId="27" applyNumberFormat="1" applyFont="1" applyFill="1" applyBorder="1" applyAlignment="1">
      <alignment vertical="center" wrapText="1"/>
    </xf>
    <xf numFmtId="4" fontId="2" fillId="12" borderId="10" xfId="53" applyNumberFormat="1" applyFont="1" applyFill="1" applyBorder="1" applyAlignment="1">
      <alignment horizontal="right"/>
    </xf>
    <xf numFmtId="0" fontId="4" fillId="33" borderId="11" xfId="27" applyFont="1" applyFill="1" applyBorder="1" applyAlignment="1">
      <alignment horizontal="center" vertical="center" wrapText="1"/>
    </xf>
    <xf numFmtId="4" fontId="3" fillId="7" borderId="0" xfId="0" applyNumberFormat="1" applyFont="1" applyFill="1" applyBorder="1" applyAlignment="1">
      <alignment horizontal="right"/>
    </xf>
    <xf numFmtId="4" fontId="3" fillId="7" borderId="10" xfId="27" applyNumberFormat="1" applyFont="1" applyFill="1" applyBorder="1" applyAlignment="1">
      <alignment vertical="center" wrapText="1"/>
    </xf>
    <xf numFmtId="4" fontId="48" fillId="7" borderId="10" xfId="0" applyNumberFormat="1" applyFont="1" applyFill="1" applyBorder="1" applyAlignment="1">
      <alignment/>
    </xf>
    <xf numFmtId="0" fontId="49" fillId="7" borderId="10" xfId="0" applyFont="1" applyFill="1" applyBorder="1" applyAlignment="1">
      <alignment/>
    </xf>
    <xf numFmtId="4" fontId="0" fillId="7" borderId="10" xfId="0" applyNumberFormat="1" applyFill="1" applyBorder="1" applyAlignment="1">
      <alignment/>
    </xf>
    <xf numFmtId="4" fontId="0" fillId="7" borderId="10" xfId="0" applyNumberFormat="1" applyFont="1" applyFill="1" applyBorder="1" applyAlignment="1">
      <alignment/>
    </xf>
    <xf numFmtId="4" fontId="3" fillId="7" borderId="0" xfId="0" applyNumberFormat="1" applyFont="1" applyFill="1" applyAlignment="1">
      <alignment horizontal="right"/>
    </xf>
    <xf numFmtId="4" fontId="28" fillId="7" borderId="10" xfId="0" applyNumberFormat="1" applyFont="1" applyFill="1" applyBorder="1" applyAlignment="1">
      <alignment/>
    </xf>
    <xf numFmtId="0" fontId="26" fillId="0" borderId="0" xfId="0" applyFont="1" applyAlignment="1">
      <alignment/>
    </xf>
    <xf numFmtId="4" fontId="0" fillId="0" borderId="0" xfId="0" applyNumberFormat="1" applyAlignment="1">
      <alignment/>
    </xf>
    <xf numFmtId="4" fontId="2" fillId="34" borderId="10" xfId="0" applyNumberFormat="1" applyFont="1" applyFill="1" applyBorder="1" applyAlignment="1">
      <alignment horizontal="right"/>
    </xf>
    <xf numFmtId="4" fontId="2" fillId="35" borderId="10" xfId="27" applyNumberFormat="1" applyFont="1" applyFill="1" applyBorder="1" applyAlignment="1">
      <alignment vertical="center" wrapText="1"/>
    </xf>
    <xf numFmtId="4" fontId="0" fillId="35" borderId="0" xfId="0" applyNumberFormat="1" applyFill="1" applyAlignment="1">
      <alignment/>
    </xf>
    <xf numFmtId="0" fontId="0" fillId="36" borderId="0" xfId="0" applyFill="1" applyAlignment="1">
      <alignment/>
    </xf>
    <xf numFmtId="0" fontId="0" fillId="35" borderId="0" xfId="0" applyFill="1" applyAlignment="1">
      <alignment/>
    </xf>
    <xf numFmtId="0" fontId="50" fillId="0" borderId="0" xfId="0" applyFont="1" applyAlignment="1">
      <alignment horizontal="justify"/>
    </xf>
    <xf numFmtId="0" fontId="50" fillId="37" borderId="12" xfId="0" applyFont="1" applyFill="1" applyBorder="1" applyAlignment="1">
      <alignment/>
    </xf>
    <xf numFmtId="0" fontId="50" fillId="37" borderId="12" xfId="0" applyFont="1" applyFill="1" applyBorder="1" applyAlignment="1">
      <alignment wrapText="1"/>
    </xf>
    <xf numFmtId="4" fontId="48" fillId="7" borderId="0" xfId="0" applyNumberFormat="1" applyFont="1" applyFill="1" applyAlignment="1">
      <alignment/>
    </xf>
    <xf numFmtId="4" fontId="48" fillId="7" borderId="13" xfId="0" applyNumberFormat="1" applyFont="1" applyFill="1" applyBorder="1" applyAlignment="1">
      <alignment/>
    </xf>
    <xf numFmtId="0" fontId="7" fillId="33" borderId="11" xfId="27"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0</xdr:rowOff>
    </xdr:from>
    <xdr:to>
      <xdr:col>0</xdr:col>
      <xdr:colOff>2609850</xdr:colOff>
      <xdr:row>1</xdr:row>
      <xdr:rowOff>895350</xdr:rowOff>
    </xdr:to>
    <xdr:pic>
      <xdr:nvPicPr>
        <xdr:cNvPr id="1" name="Imagem 1"/>
        <xdr:cNvPicPr preferRelativeResize="1">
          <a:picLocks noChangeAspect="1"/>
        </xdr:cNvPicPr>
      </xdr:nvPicPr>
      <xdr:blipFill>
        <a:blip r:embed="rId1"/>
        <a:stretch>
          <a:fillRect/>
        </a:stretch>
      </xdr:blipFill>
      <xdr:spPr>
        <a:xfrm>
          <a:off x="38100" y="190500"/>
          <a:ext cx="2571750" cy="895350"/>
        </a:xfrm>
        <a:prstGeom prst="rect">
          <a:avLst/>
        </a:prstGeom>
        <a:noFill/>
        <a:ln w="9525" cmpd="sng">
          <a:noFill/>
        </a:ln>
      </xdr:spPr>
    </xdr:pic>
    <xdr:clientData/>
  </xdr:twoCellAnchor>
  <xdr:oneCellAnchor>
    <xdr:from>
      <xdr:col>0</xdr:col>
      <xdr:colOff>1000125</xdr:colOff>
      <xdr:row>247</xdr:row>
      <xdr:rowOff>0</xdr:rowOff>
    </xdr:from>
    <xdr:ext cx="190500" cy="266700"/>
    <xdr:sp fLocksText="0">
      <xdr:nvSpPr>
        <xdr:cNvPr id="2" name="CaixaDeTexto 2"/>
        <xdr:cNvSpPr txBox="1">
          <a:spLocks noChangeArrowheads="1"/>
        </xdr:cNvSpPr>
      </xdr:nvSpPr>
      <xdr:spPr>
        <a:xfrm>
          <a:off x="1000125" y="51177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1000125</xdr:colOff>
      <xdr:row>246</xdr:row>
      <xdr:rowOff>0</xdr:rowOff>
    </xdr:from>
    <xdr:ext cx="190500" cy="266700"/>
    <xdr:sp fLocksText="0">
      <xdr:nvSpPr>
        <xdr:cNvPr id="3" name="CaixaDeTexto 4"/>
        <xdr:cNvSpPr txBox="1">
          <a:spLocks noChangeArrowheads="1"/>
        </xdr:cNvSpPr>
      </xdr:nvSpPr>
      <xdr:spPr>
        <a:xfrm>
          <a:off x="1000125" y="509873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258"/>
  <sheetViews>
    <sheetView tabSelected="1" zoomScale="80" zoomScaleNormal="80" zoomScalePageLayoutView="0" workbookViewId="0" topLeftCell="A180">
      <selection activeCell="A213" sqref="A213"/>
    </sheetView>
  </sheetViews>
  <sheetFormatPr defaultColWidth="9.140625" defaultRowHeight="15"/>
  <cols>
    <col min="1" max="1" width="110.140625" style="0" customWidth="1"/>
    <col min="2" max="3" width="14.28125" style="0" bestFit="1" customWidth="1"/>
    <col min="4" max="4" width="11.28125" style="0" bestFit="1" customWidth="1"/>
    <col min="5" max="5" width="15.421875" style="0" customWidth="1"/>
    <col min="6" max="6" width="13.140625" style="0" bestFit="1" customWidth="1"/>
    <col min="7" max="7" width="11.28125" style="0" bestFit="1" customWidth="1"/>
    <col min="8" max="8" width="14.28125" style="0" bestFit="1" customWidth="1"/>
    <col min="9" max="9" width="11.00390625" style="0" customWidth="1"/>
    <col min="10" max="10" width="11.28125" style="0" bestFit="1" customWidth="1"/>
    <col min="11" max="11" width="13.140625" style="0" bestFit="1" customWidth="1"/>
    <col min="12" max="12" width="14.28125" style="0" bestFit="1" customWidth="1"/>
    <col min="13" max="13" width="13.140625" style="0" customWidth="1"/>
    <col min="14" max="14" width="13.8515625" style="0" bestFit="1" customWidth="1"/>
    <col min="15" max="17" width="14.28125" style="0" bestFit="1" customWidth="1"/>
  </cols>
  <sheetData>
    <row r="1" ht="15">
      <c r="A1" t="s">
        <v>28</v>
      </c>
    </row>
    <row r="2" spans="1:17" ht="141.75">
      <c r="A2" s="12" t="s">
        <v>3</v>
      </c>
      <c r="B2" s="1" t="s">
        <v>179</v>
      </c>
      <c r="C2" s="1" t="s">
        <v>180</v>
      </c>
      <c r="D2" s="33" t="s">
        <v>183</v>
      </c>
      <c r="E2" s="1" t="s">
        <v>181</v>
      </c>
      <c r="F2" s="1" t="s">
        <v>144</v>
      </c>
      <c r="G2" s="33" t="s">
        <v>184</v>
      </c>
      <c r="H2" s="33" t="s">
        <v>185</v>
      </c>
      <c r="I2" s="2" t="s">
        <v>143</v>
      </c>
      <c r="J2" s="33" t="s">
        <v>188</v>
      </c>
      <c r="K2" s="2" t="s">
        <v>4</v>
      </c>
      <c r="L2" s="33" t="s">
        <v>186</v>
      </c>
      <c r="M2" s="1" t="s">
        <v>187</v>
      </c>
      <c r="N2" s="1" t="s">
        <v>5</v>
      </c>
      <c r="O2" s="1" t="s">
        <v>182</v>
      </c>
      <c r="P2" s="1" t="s">
        <v>0</v>
      </c>
      <c r="Q2" s="1" t="s">
        <v>1</v>
      </c>
    </row>
    <row r="3" spans="1:17" ht="15.75" thickBot="1">
      <c r="A3" s="30" t="s">
        <v>177</v>
      </c>
      <c r="B3" s="15"/>
      <c r="C3" s="15"/>
      <c r="D3" s="6"/>
      <c r="E3" s="6"/>
      <c r="F3" s="6">
        <v>10000</v>
      </c>
      <c r="G3" s="6"/>
      <c r="H3" s="6"/>
      <c r="I3" s="6"/>
      <c r="J3" s="6"/>
      <c r="K3" s="6"/>
      <c r="L3" s="6"/>
      <c r="M3" s="6"/>
      <c r="N3" s="6"/>
      <c r="O3" s="6"/>
      <c r="P3" s="5">
        <f aca="true" t="shared" si="0" ref="P3:P66">SUM(B3:O3)</f>
        <v>10000</v>
      </c>
      <c r="Q3" s="11">
        <f>SUM(P3)</f>
        <v>10000</v>
      </c>
    </row>
    <row r="4" spans="1:17" ht="15.75" thickBot="1">
      <c r="A4" s="30" t="s">
        <v>30</v>
      </c>
      <c r="B4" s="15"/>
      <c r="C4" s="15">
        <v>9477.6</v>
      </c>
      <c r="D4" s="6"/>
      <c r="E4" s="6"/>
      <c r="F4" s="6"/>
      <c r="G4" s="6"/>
      <c r="H4" s="6"/>
      <c r="I4" s="6"/>
      <c r="J4" s="6"/>
      <c r="K4" s="6"/>
      <c r="L4" s="6"/>
      <c r="M4" s="6"/>
      <c r="N4" s="6"/>
      <c r="O4" s="6"/>
      <c r="P4" s="5">
        <f t="shared" si="0"/>
        <v>9477.6</v>
      </c>
      <c r="Q4" s="11">
        <f>SUM(P4)</f>
        <v>9477.6</v>
      </c>
    </row>
    <row r="5" spans="1:17" ht="15.75" thickBot="1">
      <c r="A5" s="30" t="s">
        <v>31</v>
      </c>
      <c r="B5" s="15"/>
      <c r="C5" s="6">
        <v>162131.79</v>
      </c>
      <c r="D5" s="6"/>
      <c r="E5" s="6"/>
      <c r="F5" s="6"/>
      <c r="G5" s="6"/>
      <c r="H5" s="6"/>
      <c r="I5" s="6"/>
      <c r="J5" s="6"/>
      <c r="K5" s="6"/>
      <c r="L5" s="6"/>
      <c r="M5" s="6"/>
      <c r="N5" s="6"/>
      <c r="O5" s="6"/>
      <c r="P5" s="5">
        <f t="shared" si="0"/>
        <v>162131.79</v>
      </c>
      <c r="Q5" s="11">
        <v>162131.79</v>
      </c>
    </row>
    <row r="6" spans="1:17" ht="15.75" thickBot="1">
      <c r="A6" s="30" t="s">
        <v>32</v>
      </c>
      <c r="B6" s="15"/>
      <c r="C6" s="15">
        <v>273525.84</v>
      </c>
      <c r="D6" s="6"/>
      <c r="E6" s="6"/>
      <c r="F6" s="6"/>
      <c r="G6" s="6"/>
      <c r="H6" s="6"/>
      <c r="I6" s="6"/>
      <c r="J6" s="6"/>
      <c r="K6" s="6"/>
      <c r="L6" s="6"/>
      <c r="M6" s="6"/>
      <c r="N6" s="6"/>
      <c r="O6" s="6"/>
      <c r="P6" s="5">
        <f t="shared" si="0"/>
        <v>273525.84</v>
      </c>
      <c r="Q6" s="11">
        <v>273525.84</v>
      </c>
    </row>
    <row r="7" spans="1:17" ht="15.75" thickBot="1">
      <c r="A7" s="30" t="s">
        <v>10</v>
      </c>
      <c r="B7" s="15"/>
      <c r="C7" s="6"/>
      <c r="D7" s="6"/>
      <c r="E7" s="6"/>
      <c r="F7" s="6"/>
      <c r="G7" s="6"/>
      <c r="H7" s="15"/>
      <c r="I7" s="6"/>
      <c r="J7" s="6"/>
      <c r="K7" s="6"/>
      <c r="L7" s="6"/>
      <c r="M7" s="6"/>
      <c r="N7" s="6">
        <v>20000</v>
      </c>
      <c r="O7" s="6"/>
      <c r="P7" s="5">
        <f t="shared" si="0"/>
        <v>20000</v>
      </c>
      <c r="Q7" s="11">
        <v>20000</v>
      </c>
    </row>
    <row r="8" spans="1:17" ht="15.75" thickBot="1">
      <c r="A8" s="30" t="s">
        <v>167</v>
      </c>
      <c r="B8" s="15"/>
      <c r="C8" s="15"/>
      <c r="D8" s="6"/>
      <c r="E8" s="6"/>
      <c r="F8" s="6">
        <v>6000</v>
      </c>
      <c r="G8" s="6"/>
      <c r="H8" s="6"/>
      <c r="I8" s="6"/>
      <c r="J8" s="6"/>
      <c r="K8" s="6"/>
      <c r="L8" s="6"/>
      <c r="M8" s="6"/>
      <c r="N8" s="6"/>
      <c r="O8" s="6"/>
      <c r="P8" s="5">
        <f t="shared" si="0"/>
        <v>6000</v>
      </c>
      <c r="Q8" s="11">
        <f>SUM(P8)</f>
        <v>6000</v>
      </c>
    </row>
    <row r="9" spans="1:17" ht="15.75" thickBot="1">
      <c r="A9" s="30" t="s">
        <v>33</v>
      </c>
      <c r="B9" s="15"/>
      <c r="C9" s="15"/>
      <c r="D9" s="6"/>
      <c r="E9" s="6"/>
      <c r="F9" s="6"/>
      <c r="G9" s="6"/>
      <c r="H9" s="6"/>
      <c r="I9" s="6"/>
      <c r="J9" s="6"/>
      <c r="K9" s="6"/>
      <c r="L9" s="6">
        <v>20442.5</v>
      </c>
      <c r="M9" s="6"/>
      <c r="N9" s="6"/>
      <c r="O9" s="6"/>
      <c r="P9" s="5">
        <f t="shared" si="0"/>
        <v>20442.5</v>
      </c>
      <c r="Q9" s="11">
        <v>20442.5</v>
      </c>
    </row>
    <row r="10" spans="1:17" ht="15.75" thickBot="1">
      <c r="A10" s="30" t="s">
        <v>20</v>
      </c>
      <c r="B10" s="15"/>
      <c r="C10" s="6"/>
      <c r="D10" s="6"/>
      <c r="E10" s="6"/>
      <c r="F10" s="6"/>
      <c r="G10" s="6"/>
      <c r="H10" s="15"/>
      <c r="I10" s="6"/>
      <c r="J10" s="6"/>
      <c r="K10" s="6"/>
      <c r="L10" s="6"/>
      <c r="M10" s="6"/>
      <c r="N10" s="6">
        <v>80000</v>
      </c>
      <c r="O10" s="6"/>
      <c r="P10" s="5">
        <f t="shared" si="0"/>
        <v>80000</v>
      </c>
      <c r="Q10" s="11">
        <v>80000</v>
      </c>
    </row>
    <row r="11" spans="1:17" ht="15.75" thickBot="1">
      <c r="A11" s="30" t="s">
        <v>176</v>
      </c>
      <c r="B11" s="15"/>
      <c r="C11" s="15"/>
      <c r="D11" s="6"/>
      <c r="E11" s="6"/>
      <c r="F11" s="6">
        <v>10000</v>
      </c>
      <c r="G11" s="6"/>
      <c r="H11" s="6"/>
      <c r="I11" s="6"/>
      <c r="J11" s="6"/>
      <c r="K11" s="6"/>
      <c r="L11" s="6"/>
      <c r="M11" s="6"/>
      <c r="N11" s="6"/>
      <c r="O11" s="6"/>
      <c r="P11" s="5">
        <f t="shared" si="0"/>
        <v>10000</v>
      </c>
      <c r="Q11" s="11">
        <f>SUM(P11)</f>
        <v>10000</v>
      </c>
    </row>
    <row r="12" spans="1:17" ht="15.75" thickBot="1">
      <c r="A12" s="30" t="s">
        <v>166</v>
      </c>
      <c r="B12" s="15"/>
      <c r="C12" s="15"/>
      <c r="D12" s="6"/>
      <c r="E12" s="6"/>
      <c r="F12" s="6">
        <v>6000</v>
      </c>
      <c r="G12" s="6"/>
      <c r="H12" s="6"/>
      <c r="I12" s="6"/>
      <c r="J12" s="6"/>
      <c r="K12" s="6"/>
      <c r="L12" s="6"/>
      <c r="M12" s="6"/>
      <c r="N12" s="6"/>
      <c r="O12" s="6"/>
      <c r="P12" s="5">
        <f t="shared" si="0"/>
        <v>6000</v>
      </c>
      <c r="Q12" s="11">
        <f>SUM(P12)</f>
        <v>6000</v>
      </c>
    </row>
    <row r="13" spans="1:17" ht="15.75" thickBot="1">
      <c r="A13" s="30" t="s">
        <v>146</v>
      </c>
      <c r="B13" s="15"/>
      <c r="C13" s="15"/>
      <c r="D13" s="6"/>
      <c r="E13" s="6"/>
      <c r="F13" s="6">
        <v>6000</v>
      </c>
      <c r="G13" s="6"/>
      <c r="H13" s="6"/>
      <c r="I13" s="6"/>
      <c r="J13" s="6"/>
      <c r="K13" s="6"/>
      <c r="L13" s="6"/>
      <c r="M13" s="6"/>
      <c r="N13" s="6"/>
      <c r="O13" s="6"/>
      <c r="P13" s="5">
        <f t="shared" si="0"/>
        <v>6000</v>
      </c>
      <c r="Q13" s="11">
        <f>SUM(P13)</f>
        <v>6000</v>
      </c>
    </row>
    <row r="14" spans="1:17" ht="15.75" thickBot="1">
      <c r="A14" s="29" t="s">
        <v>11</v>
      </c>
      <c r="B14" s="15"/>
      <c r="C14" s="6"/>
      <c r="D14" s="6"/>
      <c r="E14" s="6"/>
      <c r="F14" s="6"/>
      <c r="G14" s="6"/>
      <c r="H14" s="15"/>
      <c r="I14" s="6"/>
      <c r="J14" s="6"/>
      <c r="K14" s="6"/>
      <c r="L14" s="6"/>
      <c r="M14" s="6"/>
      <c r="N14" s="6">
        <v>20000</v>
      </c>
      <c r="O14" s="6"/>
      <c r="P14" s="5">
        <f t="shared" si="0"/>
        <v>20000</v>
      </c>
      <c r="Q14" s="11">
        <f>P14+P15+P16</f>
        <v>122904.20999999999</v>
      </c>
    </row>
    <row r="15" spans="1:17" ht="15.75" thickBot="1">
      <c r="A15" s="30" t="s">
        <v>34</v>
      </c>
      <c r="B15" s="15"/>
      <c r="C15" s="15"/>
      <c r="D15" s="6"/>
      <c r="E15" s="6"/>
      <c r="F15" s="6"/>
      <c r="G15" s="6"/>
      <c r="H15" s="6">
        <v>66756.84</v>
      </c>
      <c r="I15" s="6"/>
      <c r="J15" s="6"/>
      <c r="K15" s="6"/>
      <c r="L15" s="6"/>
      <c r="M15" s="6"/>
      <c r="N15" s="6"/>
      <c r="O15" s="6"/>
      <c r="P15" s="5">
        <f t="shared" si="0"/>
        <v>66756.84</v>
      </c>
      <c r="Q15" s="11"/>
    </row>
    <row r="16" spans="1:17" ht="15.75" thickBot="1">
      <c r="A16" s="30" t="s">
        <v>34</v>
      </c>
      <c r="B16" s="15"/>
      <c r="C16" s="7"/>
      <c r="D16" s="6"/>
      <c r="E16" s="6"/>
      <c r="F16" s="6"/>
      <c r="G16" s="6"/>
      <c r="H16" s="6">
        <v>36147.37</v>
      </c>
      <c r="I16" s="6"/>
      <c r="J16" s="6"/>
      <c r="K16" s="6"/>
      <c r="L16" s="6"/>
      <c r="M16" s="6"/>
      <c r="N16" s="6"/>
      <c r="O16" s="6"/>
      <c r="P16" s="5">
        <f t="shared" si="0"/>
        <v>36147.37</v>
      </c>
      <c r="Q16" s="11"/>
    </row>
    <row r="17" spans="1:17" ht="15.75" thickBot="1">
      <c r="A17" s="30" t="s">
        <v>164</v>
      </c>
      <c r="B17" s="15"/>
      <c r="C17" s="15"/>
      <c r="D17" s="6"/>
      <c r="E17" s="6"/>
      <c r="F17" s="6">
        <v>10000</v>
      </c>
      <c r="G17" s="6"/>
      <c r="H17" s="6"/>
      <c r="I17" s="6"/>
      <c r="J17" s="6"/>
      <c r="K17" s="6"/>
      <c r="L17" s="6"/>
      <c r="M17" s="6"/>
      <c r="N17" s="6"/>
      <c r="O17" s="6"/>
      <c r="P17" s="5">
        <f t="shared" si="0"/>
        <v>10000</v>
      </c>
      <c r="Q17" s="11">
        <f>SUM(P17)</f>
        <v>10000</v>
      </c>
    </row>
    <row r="18" spans="1:17" ht="15.75" thickBot="1">
      <c r="A18" s="29" t="s">
        <v>35</v>
      </c>
      <c r="B18" s="15"/>
      <c r="C18" s="7"/>
      <c r="D18" s="6"/>
      <c r="E18" s="6"/>
      <c r="F18" s="6"/>
      <c r="G18" s="6"/>
      <c r="H18" s="6">
        <v>190414.22</v>
      </c>
      <c r="I18" s="6"/>
      <c r="J18" s="6"/>
      <c r="K18" s="6"/>
      <c r="L18" s="6"/>
      <c r="M18" s="6"/>
      <c r="N18" s="6"/>
      <c r="O18" s="6"/>
      <c r="P18" s="5">
        <f t="shared" si="0"/>
        <v>190414.22</v>
      </c>
      <c r="Q18" s="11">
        <v>190414.22</v>
      </c>
    </row>
    <row r="19" spans="1:17" ht="15.75" thickBot="1">
      <c r="A19" s="30" t="s">
        <v>36</v>
      </c>
      <c r="B19" s="15"/>
      <c r="C19" s="15"/>
      <c r="D19" s="6"/>
      <c r="E19" s="6"/>
      <c r="F19" s="6"/>
      <c r="G19" s="6">
        <v>11515</v>
      </c>
      <c r="H19" s="6">
        <v>199900</v>
      </c>
      <c r="I19" s="6"/>
      <c r="J19" s="6"/>
      <c r="K19" s="6"/>
      <c r="L19" s="6"/>
      <c r="M19" s="6"/>
      <c r="N19" s="6"/>
      <c r="O19" s="6"/>
      <c r="P19" s="5">
        <f t="shared" si="0"/>
        <v>211415</v>
      </c>
      <c r="Q19" s="11">
        <f>SUM(P19)</f>
        <v>211415</v>
      </c>
    </row>
    <row r="20" spans="1:17" ht="15.75" thickBot="1">
      <c r="A20" s="29" t="s">
        <v>37</v>
      </c>
      <c r="B20" s="32"/>
      <c r="C20" s="6">
        <v>231616.84</v>
      </c>
      <c r="D20" s="6"/>
      <c r="E20" s="6"/>
      <c r="F20" s="6"/>
      <c r="G20" s="6"/>
      <c r="H20" s="6"/>
      <c r="I20" s="6"/>
      <c r="J20" s="6"/>
      <c r="K20" s="6"/>
      <c r="L20" s="6"/>
      <c r="M20" s="6"/>
      <c r="N20" s="6"/>
      <c r="O20" s="6"/>
      <c r="P20" s="5">
        <f t="shared" si="0"/>
        <v>231616.84</v>
      </c>
      <c r="Q20" s="11">
        <v>231616.84</v>
      </c>
    </row>
    <row r="21" spans="1:17" ht="15.75" thickBot="1">
      <c r="A21" s="29" t="s">
        <v>38</v>
      </c>
      <c r="B21" s="32"/>
      <c r="C21" s="6"/>
      <c r="D21" s="6"/>
      <c r="E21" s="6"/>
      <c r="F21" s="6"/>
      <c r="G21" s="6"/>
      <c r="H21" s="6"/>
      <c r="I21" s="10"/>
      <c r="J21" s="10"/>
      <c r="K21" s="10"/>
      <c r="L21" s="14">
        <v>10000</v>
      </c>
      <c r="M21" s="10"/>
      <c r="N21" s="10"/>
      <c r="O21" s="10"/>
      <c r="P21" s="5">
        <f t="shared" si="0"/>
        <v>10000</v>
      </c>
      <c r="Q21" s="11">
        <f>P21+P22+P23+P24</f>
        <v>80126.7</v>
      </c>
    </row>
    <row r="22" spans="1:17" ht="15.75" thickBot="1">
      <c r="A22" s="29" t="s">
        <v>38</v>
      </c>
      <c r="B22" s="32"/>
      <c r="C22" s="6"/>
      <c r="D22" s="6"/>
      <c r="E22" s="6"/>
      <c r="F22" s="6"/>
      <c r="G22" s="6"/>
      <c r="H22" s="6"/>
      <c r="I22" s="10"/>
      <c r="J22" s="10"/>
      <c r="K22" s="10"/>
      <c r="L22" s="14">
        <v>35000</v>
      </c>
      <c r="M22" s="10"/>
      <c r="N22" s="10"/>
      <c r="O22" s="10"/>
      <c r="P22" s="5">
        <f t="shared" si="0"/>
        <v>35000</v>
      </c>
      <c r="Q22" s="11"/>
    </row>
    <row r="23" spans="1:17" ht="15.75" thickBot="1">
      <c r="A23" s="30" t="s">
        <v>38</v>
      </c>
      <c r="B23" s="15"/>
      <c r="C23" s="6"/>
      <c r="D23" s="6"/>
      <c r="E23" s="6"/>
      <c r="F23" s="6"/>
      <c r="G23" s="6"/>
      <c r="H23" s="6"/>
      <c r="I23" s="10"/>
      <c r="J23" s="10"/>
      <c r="K23" s="10"/>
      <c r="L23" s="14">
        <v>16338</v>
      </c>
      <c r="M23" s="10"/>
      <c r="N23" s="10"/>
      <c r="O23" s="10"/>
      <c r="P23" s="5">
        <f t="shared" si="0"/>
        <v>16338</v>
      </c>
      <c r="Q23" s="11"/>
    </row>
    <row r="24" spans="1:17" ht="15.75" thickBot="1">
      <c r="A24" s="30" t="s">
        <v>38</v>
      </c>
      <c r="B24" s="15"/>
      <c r="C24" s="6"/>
      <c r="D24" s="6"/>
      <c r="E24" s="6"/>
      <c r="F24" s="6"/>
      <c r="G24" s="6"/>
      <c r="H24" s="6"/>
      <c r="I24" s="10"/>
      <c r="J24" s="10"/>
      <c r="K24" s="10"/>
      <c r="L24" s="14">
        <v>18788.7</v>
      </c>
      <c r="M24" s="10"/>
      <c r="N24" s="10"/>
      <c r="O24" s="10"/>
      <c r="P24" s="5">
        <f t="shared" si="0"/>
        <v>18788.7</v>
      </c>
      <c r="Q24" s="11"/>
    </row>
    <row r="25" spans="1:17" ht="15.75" thickBot="1">
      <c r="A25" s="29" t="s">
        <v>39</v>
      </c>
      <c r="B25" s="15"/>
      <c r="C25" s="6"/>
      <c r="D25" s="6"/>
      <c r="E25" s="6"/>
      <c r="F25" s="6"/>
      <c r="G25" s="6"/>
      <c r="H25" s="6"/>
      <c r="I25" s="10"/>
      <c r="J25" s="10"/>
      <c r="K25" s="10"/>
      <c r="L25" s="14">
        <v>6535.2</v>
      </c>
      <c r="M25" s="10"/>
      <c r="N25" s="10"/>
      <c r="O25" s="10"/>
      <c r="P25" s="5">
        <f t="shared" si="0"/>
        <v>6535.2</v>
      </c>
      <c r="Q25" s="11">
        <v>6535.2</v>
      </c>
    </row>
    <row r="26" spans="1:17" ht="18" customHeight="1" thickBot="1">
      <c r="A26" s="30" t="s">
        <v>40</v>
      </c>
      <c r="B26" s="15"/>
      <c r="C26" s="7"/>
      <c r="D26" s="6"/>
      <c r="E26" s="6"/>
      <c r="F26" s="6"/>
      <c r="G26" s="6"/>
      <c r="H26" s="6"/>
      <c r="I26" s="6"/>
      <c r="J26" s="6"/>
      <c r="K26" s="6"/>
      <c r="L26" s="6">
        <v>17990</v>
      </c>
      <c r="M26" s="6"/>
      <c r="N26" s="6"/>
      <c r="O26" s="6"/>
      <c r="P26" s="5">
        <f t="shared" si="0"/>
        <v>17990</v>
      </c>
      <c r="Q26" s="11">
        <f>P26+P27+P28+P29</f>
        <v>117161.66</v>
      </c>
    </row>
    <row r="27" spans="1:17" ht="15.75" thickBot="1">
      <c r="A27" s="29" t="s">
        <v>40</v>
      </c>
      <c r="B27" s="15"/>
      <c r="C27" s="7"/>
      <c r="D27" s="6"/>
      <c r="E27" s="6"/>
      <c r="F27" s="6"/>
      <c r="G27" s="6"/>
      <c r="H27" s="6"/>
      <c r="I27" s="6"/>
      <c r="J27" s="6"/>
      <c r="K27" s="6"/>
      <c r="L27" s="6">
        <v>41988.66</v>
      </c>
      <c r="M27" s="6"/>
      <c r="N27" s="6"/>
      <c r="O27" s="6"/>
      <c r="P27" s="5">
        <f t="shared" si="0"/>
        <v>41988.66</v>
      </c>
      <c r="Q27" s="11"/>
    </row>
    <row r="28" spans="1:17" ht="15.75" thickBot="1">
      <c r="A28" s="29" t="s">
        <v>40</v>
      </c>
      <c r="B28" s="15"/>
      <c r="C28" s="7"/>
      <c r="D28" s="6"/>
      <c r="E28" s="6"/>
      <c r="F28" s="6"/>
      <c r="G28" s="6"/>
      <c r="H28" s="6"/>
      <c r="I28" s="6"/>
      <c r="J28" s="6"/>
      <c r="K28" s="6"/>
      <c r="L28" s="6">
        <v>43295.7</v>
      </c>
      <c r="M28" s="6"/>
      <c r="N28" s="6"/>
      <c r="O28" s="6"/>
      <c r="P28" s="5">
        <f t="shared" si="0"/>
        <v>43295.7</v>
      </c>
      <c r="Q28" s="11"/>
    </row>
    <row r="29" spans="1:17" ht="15.75" thickBot="1">
      <c r="A29" s="29" t="s">
        <v>40</v>
      </c>
      <c r="B29" s="15"/>
      <c r="C29" s="7"/>
      <c r="D29" s="6"/>
      <c r="E29" s="6"/>
      <c r="F29" s="6"/>
      <c r="G29" s="6"/>
      <c r="H29" s="6"/>
      <c r="I29" s="6"/>
      <c r="J29" s="6"/>
      <c r="K29" s="6"/>
      <c r="L29" s="6">
        <v>13887.3</v>
      </c>
      <c r="M29" s="6"/>
      <c r="N29" s="6"/>
      <c r="O29" s="6"/>
      <c r="P29" s="5">
        <f t="shared" si="0"/>
        <v>13887.3</v>
      </c>
      <c r="Q29" s="11"/>
    </row>
    <row r="30" spans="1:17" ht="15.75" thickBot="1">
      <c r="A30" s="30" t="s">
        <v>41</v>
      </c>
      <c r="B30" s="15"/>
      <c r="C30" s="15"/>
      <c r="D30" s="6"/>
      <c r="E30" s="6"/>
      <c r="F30" s="6"/>
      <c r="G30" s="6"/>
      <c r="H30" s="6"/>
      <c r="I30" s="6"/>
      <c r="J30" s="6"/>
      <c r="K30" s="6"/>
      <c r="L30" s="6">
        <v>16338</v>
      </c>
      <c r="M30" s="6"/>
      <c r="N30" s="6"/>
      <c r="O30" s="6"/>
      <c r="P30" s="5">
        <f t="shared" si="0"/>
        <v>16338</v>
      </c>
      <c r="Q30" s="11">
        <v>16338</v>
      </c>
    </row>
    <row r="31" spans="1:17" ht="15.75" thickBot="1">
      <c r="A31" s="30" t="s">
        <v>42</v>
      </c>
      <c r="B31" s="15">
        <v>227938.17</v>
      </c>
      <c r="C31" s="15">
        <v>12636.8</v>
      </c>
      <c r="D31" s="6"/>
      <c r="E31" s="6"/>
      <c r="F31" s="6"/>
      <c r="G31" s="6"/>
      <c r="H31" s="6"/>
      <c r="I31" s="6"/>
      <c r="J31" s="6"/>
      <c r="K31" s="6"/>
      <c r="L31" s="6"/>
      <c r="M31" s="6"/>
      <c r="N31" s="6"/>
      <c r="O31" s="6"/>
      <c r="P31" s="5">
        <f t="shared" si="0"/>
        <v>240574.97</v>
      </c>
      <c r="Q31" s="11">
        <v>240574.97</v>
      </c>
    </row>
    <row r="32" spans="1:17" ht="15.75" thickBot="1">
      <c r="A32" s="29" t="s">
        <v>43</v>
      </c>
      <c r="B32" s="15">
        <v>839999.99</v>
      </c>
      <c r="C32" s="15">
        <v>1692000</v>
      </c>
      <c r="D32" s="6"/>
      <c r="E32" s="6"/>
      <c r="F32" s="6"/>
      <c r="G32" s="6"/>
      <c r="H32" s="6"/>
      <c r="I32" s="6"/>
      <c r="J32" s="6"/>
      <c r="K32" s="6"/>
      <c r="L32" s="6"/>
      <c r="M32" s="6"/>
      <c r="N32" s="6"/>
      <c r="O32" s="6"/>
      <c r="P32" s="5">
        <f t="shared" si="0"/>
        <v>2531999.99</v>
      </c>
      <c r="Q32" s="11">
        <v>2531999.99</v>
      </c>
    </row>
    <row r="33" spans="1:17" ht="15.75" thickBot="1">
      <c r="A33" s="30" t="s">
        <v>44</v>
      </c>
      <c r="B33" s="15"/>
      <c r="C33" s="6"/>
      <c r="D33" s="6"/>
      <c r="E33" s="6"/>
      <c r="F33" s="6"/>
      <c r="G33" s="6"/>
      <c r="H33" s="6"/>
      <c r="I33" s="10"/>
      <c r="J33" s="10"/>
      <c r="K33" s="10"/>
      <c r="L33" s="10">
        <v>16000</v>
      </c>
      <c r="M33" s="10"/>
      <c r="N33" s="10"/>
      <c r="O33" s="10"/>
      <c r="P33" s="5">
        <f t="shared" si="0"/>
        <v>16000</v>
      </c>
      <c r="Q33" s="11">
        <f>P33+P34+P35</f>
        <v>60507</v>
      </c>
    </row>
    <row r="34" spans="1:17" ht="15.75" thickBot="1">
      <c r="A34" s="29" t="s">
        <v>44</v>
      </c>
      <c r="B34" s="15"/>
      <c r="C34" s="6"/>
      <c r="D34" s="6"/>
      <c r="E34" s="6"/>
      <c r="F34" s="6"/>
      <c r="G34" s="6"/>
      <c r="H34" s="6"/>
      <c r="I34" s="10"/>
      <c r="J34" s="10"/>
      <c r="K34" s="10"/>
      <c r="L34" s="10">
        <v>20000</v>
      </c>
      <c r="M34" s="10"/>
      <c r="N34" s="10"/>
      <c r="O34" s="10"/>
      <c r="P34" s="5">
        <f t="shared" si="0"/>
        <v>20000</v>
      </c>
      <c r="Q34" s="11"/>
    </row>
    <row r="35" spans="1:17" ht="15.75" thickBot="1">
      <c r="A35" s="29" t="s">
        <v>44</v>
      </c>
      <c r="B35" s="15"/>
      <c r="C35" s="6"/>
      <c r="D35" s="6"/>
      <c r="E35" s="6"/>
      <c r="F35" s="6"/>
      <c r="G35" s="6"/>
      <c r="H35" s="6"/>
      <c r="I35" s="10"/>
      <c r="J35" s="10"/>
      <c r="K35" s="10"/>
      <c r="L35" s="10">
        <v>24507</v>
      </c>
      <c r="M35" s="10"/>
      <c r="N35" s="10"/>
      <c r="O35" s="10"/>
      <c r="P35" s="5">
        <f t="shared" si="0"/>
        <v>24507</v>
      </c>
      <c r="Q35" s="11"/>
    </row>
    <row r="36" spans="1:17" ht="15.75" thickBot="1">
      <c r="A36" s="29" t="s">
        <v>45</v>
      </c>
      <c r="B36" s="15"/>
      <c r="C36" s="15">
        <v>455876.33</v>
      </c>
      <c r="D36" s="6"/>
      <c r="E36" s="6"/>
      <c r="F36" s="6"/>
      <c r="G36" s="6"/>
      <c r="H36" s="6"/>
      <c r="I36" s="6"/>
      <c r="J36" s="6"/>
      <c r="K36" s="6"/>
      <c r="L36" s="6">
        <v>8169</v>
      </c>
      <c r="M36" s="6"/>
      <c r="N36" s="6"/>
      <c r="O36" s="6"/>
      <c r="P36" s="5">
        <f t="shared" si="0"/>
        <v>464045.33</v>
      </c>
      <c r="Q36" s="11">
        <f>P36+P37</f>
        <v>489318.78</v>
      </c>
    </row>
    <row r="37" spans="1:17" ht="15.75" thickBot="1">
      <c r="A37" s="30" t="s">
        <v>45</v>
      </c>
      <c r="B37" s="15"/>
      <c r="C37" s="15">
        <v>25273.45</v>
      </c>
      <c r="D37" s="6"/>
      <c r="E37" s="6"/>
      <c r="F37" s="6"/>
      <c r="G37" s="6"/>
      <c r="H37" s="6"/>
      <c r="I37" s="6"/>
      <c r="J37" s="6"/>
      <c r="K37" s="6"/>
      <c r="L37" s="6"/>
      <c r="M37" s="6"/>
      <c r="N37" s="6"/>
      <c r="O37" s="6"/>
      <c r="P37" s="5">
        <f t="shared" si="0"/>
        <v>25273.45</v>
      </c>
      <c r="Q37" s="11"/>
    </row>
    <row r="38" spans="1:17" ht="15.75" thickBot="1">
      <c r="A38" s="30" t="s">
        <v>46</v>
      </c>
      <c r="B38" s="15">
        <v>481202.81</v>
      </c>
      <c r="C38" s="15">
        <v>26221.36</v>
      </c>
      <c r="D38" s="6"/>
      <c r="E38" s="6"/>
      <c r="F38" s="6"/>
      <c r="G38" s="6"/>
      <c r="H38" s="6"/>
      <c r="I38" s="6"/>
      <c r="J38" s="6"/>
      <c r="K38" s="6"/>
      <c r="L38" s="6"/>
      <c r="M38" s="6"/>
      <c r="N38" s="6"/>
      <c r="O38" s="6"/>
      <c r="P38" s="5">
        <f t="shared" si="0"/>
        <v>507424.17</v>
      </c>
      <c r="Q38" s="11">
        <v>507424.17</v>
      </c>
    </row>
    <row r="39" spans="1:17" ht="16.5" customHeight="1" thickBot="1">
      <c r="A39" s="29" t="s">
        <v>47</v>
      </c>
      <c r="B39" s="15"/>
      <c r="C39" s="9"/>
      <c r="D39" s="6"/>
      <c r="E39" s="6"/>
      <c r="F39" s="6"/>
      <c r="G39" s="6"/>
      <c r="H39" s="6"/>
      <c r="I39" s="6"/>
      <c r="J39" s="6"/>
      <c r="K39" s="6"/>
      <c r="L39" s="6">
        <v>20000</v>
      </c>
      <c r="M39" s="6"/>
      <c r="N39" s="6"/>
      <c r="O39" s="6"/>
      <c r="P39" s="5">
        <f t="shared" si="0"/>
        <v>20000</v>
      </c>
      <c r="Q39" s="11">
        <f>P39+P40</f>
        <v>40000</v>
      </c>
    </row>
    <row r="40" spans="1:17" ht="15.75" thickBot="1">
      <c r="A40" s="30" t="s">
        <v>47</v>
      </c>
      <c r="B40" s="15"/>
      <c r="C40" s="9"/>
      <c r="D40" s="6"/>
      <c r="E40" s="6"/>
      <c r="F40" s="6"/>
      <c r="G40" s="6"/>
      <c r="H40" s="6"/>
      <c r="I40" s="6"/>
      <c r="J40" s="6"/>
      <c r="K40" s="6"/>
      <c r="L40" s="6">
        <v>20000</v>
      </c>
      <c r="M40" s="6"/>
      <c r="N40" s="6"/>
      <c r="O40" s="6"/>
      <c r="P40" s="5">
        <f t="shared" si="0"/>
        <v>20000</v>
      </c>
      <c r="Q40" s="11"/>
    </row>
    <row r="41" spans="1:17" ht="15.75" thickBot="1">
      <c r="A41" s="29" t="s">
        <v>48</v>
      </c>
      <c r="B41" s="15"/>
      <c r="C41" s="9"/>
      <c r="D41" s="6"/>
      <c r="E41" s="6"/>
      <c r="F41" s="6"/>
      <c r="G41" s="6"/>
      <c r="H41" s="6"/>
      <c r="I41" s="6"/>
      <c r="J41" s="6">
        <v>639700</v>
      </c>
      <c r="K41" s="6"/>
      <c r="L41" s="6"/>
      <c r="M41" s="6"/>
      <c r="N41" s="6"/>
      <c r="O41" s="6"/>
      <c r="P41" s="5">
        <f t="shared" si="0"/>
        <v>639700</v>
      </c>
      <c r="Q41" s="11">
        <v>639700</v>
      </c>
    </row>
    <row r="42" spans="1:17" ht="15.75" thickBot="1">
      <c r="A42" s="29" t="s">
        <v>49</v>
      </c>
      <c r="B42" s="15">
        <v>212566.26</v>
      </c>
      <c r="C42" s="15">
        <v>42857.1</v>
      </c>
      <c r="D42" s="6"/>
      <c r="E42" s="6"/>
      <c r="F42" s="6"/>
      <c r="G42" s="6"/>
      <c r="H42" s="6"/>
      <c r="I42" s="6"/>
      <c r="J42" s="6"/>
      <c r="K42" s="6"/>
      <c r="L42" s="6">
        <v>45000</v>
      </c>
      <c r="M42" s="6"/>
      <c r="N42" s="6"/>
      <c r="O42" s="6"/>
      <c r="P42" s="5">
        <f t="shared" si="0"/>
        <v>300423.36</v>
      </c>
      <c r="Q42" s="11">
        <f>P42+P43+P44</f>
        <v>319806.76999999996</v>
      </c>
    </row>
    <row r="43" spans="1:17" ht="15.75" thickBot="1">
      <c r="A43" s="29" t="s">
        <v>49</v>
      </c>
      <c r="B43" s="15"/>
      <c r="C43" s="15"/>
      <c r="D43" s="6"/>
      <c r="E43" s="6"/>
      <c r="F43" s="6"/>
      <c r="G43" s="6"/>
      <c r="H43" s="6"/>
      <c r="I43" s="6"/>
      <c r="J43" s="6"/>
      <c r="K43" s="6"/>
      <c r="L43" s="6">
        <v>11358.18</v>
      </c>
      <c r="M43" s="6"/>
      <c r="N43" s="6"/>
      <c r="O43" s="6"/>
      <c r="P43" s="5">
        <f t="shared" si="0"/>
        <v>11358.18</v>
      </c>
      <c r="Q43" s="11"/>
    </row>
    <row r="44" spans="1:17" ht="15.75" thickBot="1">
      <c r="A44" s="30" t="s">
        <v>49</v>
      </c>
      <c r="B44" s="15"/>
      <c r="C44" s="15"/>
      <c r="D44" s="6"/>
      <c r="E44" s="6"/>
      <c r="F44" s="6"/>
      <c r="G44" s="6"/>
      <c r="H44" s="6"/>
      <c r="I44" s="6"/>
      <c r="J44" s="6"/>
      <c r="K44" s="6"/>
      <c r="L44" s="6">
        <v>8025.23</v>
      </c>
      <c r="M44" s="6"/>
      <c r="N44" s="6"/>
      <c r="O44" s="6"/>
      <c r="P44" s="5">
        <f t="shared" si="0"/>
        <v>8025.23</v>
      </c>
      <c r="Q44" s="11"/>
    </row>
    <row r="45" spans="1:17" ht="15.75" thickBot="1">
      <c r="A45" s="30" t="s">
        <v>50</v>
      </c>
      <c r="B45" s="15"/>
      <c r="C45" s="6">
        <v>24620.53</v>
      </c>
      <c r="D45" s="6"/>
      <c r="E45" s="6"/>
      <c r="F45" s="6"/>
      <c r="G45" s="6"/>
      <c r="H45" s="6"/>
      <c r="I45" s="6"/>
      <c r="J45" s="6"/>
      <c r="K45" s="6"/>
      <c r="L45" s="6"/>
      <c r="M45" s="6"/>
      <c r="N45" s="6"/>
      <c r="O45" s="6"/>
      <c r="P45" s="5">
        <f t="shared" si="0"/>
        <v>24620.53</v>
      </c>
      <c r="Q45" s="11">
        <v>24620.53</v>
      </c>
    </row>
    <row r="46" spans="1:17" ht="15.75" thickBot="1">
      <c r="A46" s="29" t="s">
        <v>51</v>
      </c>
      <c r="B46" s="15">
        <v>432279.15</v>
      </c>
      <c r="C46" s="6"/>
      <c r="D46" s="6"/>
      <c r="E46" s="6"/>
      <c r="F46" s="6"/>
      <c r="G46" s="6"/>
      <c r="H46" s="6"/>
      <c r="I46" s="10"/>
      <c r="J46" s="10"/>
      <c r="K46" s="10"/>
      <c r="L46" s="10"/>
      <c r="M46" s="10"/>
      <c r="N46" s="10"/>
      <c r="O46" s="10"/>
      <c r="P46" s="5">
        <f t="shared" si="0"/>
        <v>432279.15</v>
      </c>
      <c r="Q46" s="11">
        <v>432279.15</v>
      </c>
    </row>
    <row r="47" spans="1:17" ht="15.75" thickBot="1">
      <c r="A47" s="30" t="s">
        <v>52</v>
      </c>
      <c r="B47" s="15"/>
      <c r="C47" s="6"/>
      <c r="D47" s="6"/>
      <c r="E47" s="6"/>
      <c r="F47" s="6"/>
      <c r="G47" s="6"/>
      <c r="H47" s="6"/>
      <c r="I47" s="10"/>
      <c r="J47" s="10"/>
      <c r="K47" s="10"/>
      <c r="L47" s="14">
        <v>13000</v>
      </c>
      <c r="M47" s="14"/>
      <c r="N47" s="10"/>
      <c r="O47" s="10"/>
      <c r="P47" s="5">
        <f t="shared" si="0"/>
        <v>13000</v>
      </c>
      <c r="Q47" s="11">
        <f>P47+P48+P49+P50+P51</f>
        <v>201098.5</v>
      </c>
    </row>
    <row r="48" spans="1:17" ht="15.75" thickBot="1">
      <c r="A48" s="29" t="s">
        <v>52</v>
      </c>
      <c r="B48" s="15"/>
      <c r="C48" s="7"/>
      <c r="D48" s="6"/>
      <c r="E48" s="6"/>
      <c r="F48" s="6"/>
      <c r="G48" s="6"/>
      <c r="H48" s="6"/>
      <c r="I48" s="6"/>
      <c r="J48" s="6"/>
      <c r="K48" s="6"/>
      <c r="L48" s="6">
        <v>42000</v>
      </c>
      <c r="M48" s="6"/>
      <c r="N48" s="6"/>
      <c r="O48" s="6"/>
      <c r="P48" s="5">
        <f t="shared" si="0"/>
        <v>42000</v>
      </c>
      <c r="Q48" s="11"/>
    </row>
    <row r="49" spans="1:17" ht="15.75" thickBot="1">
      <c r="A49" s="29" t="s">
        <v>52</v>
      </c>
      <c r="B49" s="15"/>
      <c r="C49" s="6"/>
      <c r="D49" s="6"/>
      <c r="E49" s="6"/>
      <c r="F49" s="6"/>
      <c r="G49" s="6"/>
      <c r="H49" s="6"/>
      <c r="I49" s="6"/>
      <c r="J49" s="6"/>
      <c r="K49" s="6"/>
      <c r="L49" s="6">
        <v>93000</v>
      </c>
      <c r="M49" s="6"/>
      <c r="N49" s="6"/>
      <c r="O49" s="6"/>
      <c r="P49" s="5">
        <f t="shared" si="0"/>
        <v>93000</v>
      </c>
      <c r="Q49" s="11"/>
    </row>
    <row r="50" spans="1:17" ht="15.75" thickBot="1">
      <c r="A50" s="29" t="s">
        <v>52</v>
      </c>
      <c r="B50" s="15"/>
      <c r="C50" s="6"/>
      <c r="D50" s="6"/>
      <c r="E50" s="6"/>
      <c r="F50" s="6"/>
      <c r="G50" s="6"/>
      <c r="H50" s="6"/>
      <c r="I50" s="6"/>
      <c r="J50" s="6"/>
      <c r="K50" s="6"/>
      <c r="L50" s="6">
        <v>28591.5</v>
      </c>
      <c r="M50" s="6"/>
      <c r="N50" s="6"/>
      <c r="O50" s="6"/>
      <c r="P50" s="5">
        <f t="shared" si="0"/>
        <v>28591.5</v>
      </c>
      <c r="Q50" s="11"/>
    </row>
    <row r="51" spans="1:17" ht="15.75" thickBot="1">
      <c r="A51" s="30" t="s">
        <v>52</v>
      </c>
      <c r="B51" s="15"/>
      <c r="C51" s="6"/>
      <c r="D51" s="6"/>
      <c r="E51" s="6"/>
      <c r="F51" s="6"/>
      <c r="G51" s="6"/>
      <c r="H51" s="6"/>
      <c r="I51" s="6"/>
      <c r="J51" s="6"/>
      <c r="K51" s="6"/>
      <c r="L51" s="6">
        <v>24507</v>
      </c>
      <c r="M51" s="6"/>
      <c r="N51" s="6"/>
      <c r="O51" s="6"/>
      <c r="P51" s="5">
        <f t="shared" si="0"/>
        <v>24507</v>
      </c>
      <c r="Q51" s="11"/>
    </row>
    <row r="52" spans="1:17" ht="15.75" thickBot="1">
      <c r="A52" s="30" t="s">
        <v>53</v>
      </c>
      <c r="B52" s="15"/>
      <c r="C52" s="8"/>
      <c r="D52" s="6"/>
      <c r="E52" s="6"/>
      <c r="F52" s="6"/>
      <c r="G52" s="6"/>
      <c r="H52" s="15">
        <v>179265</v>
      </c>
      <c r="I52" s="6"/>
      <c r="J52" s="6"/>
      <c r="K52" s="6"/>
      <c r="L52" s="6"/>
      <c r="M52" s="6"/>
      <c r="N52" s="6"/>
      <c r="O52" s="6"/>
      <c r="P52" s="5">
        <f t="shared" si="0"/>
        <v>179265</v>
      </c>
      <c r="Q52" s="11">
        <v>179265</v>
      </c>
    </row>
    <row r="53" spans="1:17" ht="15.75" thickBot="1">
      <c r="A53" s="29" t="s">
        <v>54</v>
      </c>
      <c r="B53" s="15"/>
      <c r="C53" s="6"/>
      <c r="D53" s="6"/>
      <c r="E53" s="6"/>
      <c r="F53" s="6"/>
      <c r="G53" s="6"/>
      <c r="H53" s="6"/>
      <c r="I53" s="6"/>
      <c r="J53" s="6"/>
      <c r="K53" s="6"/>
      <c r="L53" s="6">
        <v>32676</v>
      </c>
      <c r="M53" s="6"/>
      <c r="N53" s="6"/>
      <c r="O53" s="6"/>
      <c r="P53" s="5">
        <f t="shared" si="0"/>
        <v>32676</v>
      </c>
      <c r="Q53" s="11">
        <f>P53+P54+P55+P56</f>
        <v>118450.5</v>
      </c>
    </row>
    <row r="54" spans="1:17" ht="15.75" thickBot="1">
      <c r="A54" s="30" t="s">
        <v>54</v>
      </c>
      <c r="B54" s="15"/>
      <c r="C54" s="6"/>
      <c r="D54" s="6"/>
      <c r="E54" s="6"/>
      <c r="F54" s="6"/>
      <c r="G54" s="6"/>
      <c r="H54" s="6"/>
      <c r="I54" s="6"/>
      <c r="J54" s="6"/>
      <c r="K54" s="6"/>
      <c r="L54" s="6">
        <v>28591.5</v>
      </c>
      <c r="M54" s="6"/>
      <c r="N54" s="6"/>
      <c r="O54" s="6"/>
      <c r="P54" s="5">
        <f t="shared" si="0"/>
        <v>28591.5</v>
      </c>
      <c r="Q54" s="11"/>
    </row>
    <row r="55" spans="1:17" ht="16.5" customHeight="1" thickBot="1">
      <c r="A55" s="29" t="s">
        <v>54</v>
      </c>
      <c r="B55" s="15"/>
      <c r="C55" s="6"/>
      <c r="D55" s="6"/>
      <c r="E55" s="6"/>
      <c r="F55" s="6"/>
      <c r="G55" s="6"/>
      <c r="H55" s="6"/>
      <c r="I55" s="6"/>
      <c r="J55" s="6"/>
      <c r="K55" s="6"/>
      <c r="L55" s="6">
        <v>24507</v>
      </c>
      <c r="M55" s="6"/>
      <c r="N55" s="6"/>
      <c r="O55" s="6"/>
      <c r="P55" s="5">
        <f t="shared" si="0"/>
        <v>24507</v>
      </c>
      <c r="Q55" s="11"/>
    </row>
    <row r="56" spans="1:17" ht="15.75" thickBot="1">
      <c r="A56" s="29" t="s">
        <v>54</v>
      </c>
      <c r="B56" s="15"/>
      <c r="C56" s="6"/>
      <c r="D56" s="6"/>
      <c r="E56" s="6"/>
      <c r="F56" s="6"/>
      <c r="G56" s="6"/>
      <c r="H56" s="6"/>
      <c r="I56" s="6"/>
      <c r="J56" s="6"/>
      <c r="K56" s="6"/>
      <c r="L56" s="6">
        <v>32676</v>
      </c>
      <c r="M56" s="6"/>
      <c r="N56" s="6"/>
      <c r="O56" s="6"/>
      <c r="P56" s="5">
        <f t="shared" si="0"/>
        <v>32676</v>
      </c>
      <c r="Q56" s="11"/>
    </row>
    <row r="57" spans="1:17" ht="15.75" thickBot="1">
      <c r="A57" s="29" t="s">
        <v>55</v>
      </c>
      <c r="B57" s="15"/>
      <c r="C57" s="6"/>
      <c r="D57" s="6"/>
      <c r="E57" s="6"/>
      <c r="F57" s="6"/>
      <c r="G57" s="6"/>
      <c r="H57" s="6"/>
      <c r="I57" s="6"/>
      <c r="J57" s="6"/>
      <c r="K57" s="6"/>
      <c r="L57" s="6">
        <v>16000</v>
      </c>
      <c r="M57" s="6"/>
      <c r="N57" s="6"/>
      <c r="O57" s="6"/>
      <c r="P57" s="5">
        <f t="shared" si="0"/>
        <v>16000</v>
      </c>
      <c r="Q57" s="11">
        <v>16000</v>
      </c>
    </row>
    <row r="58" spans="1:17" ht="15.75" thickBot="1">
      <c r="A58" s="30" t="s">
        <v>56</v>
      </c>
      <c r="B58" s="15"/>
      <c r="C58" s="15">
        <v>8241.75</v>
      </c>
      <c r="D58" s="6"/>
      <c r="E58" s="6"/>
      <c r="F58" s="6"/>
      <c r="G58" s="6"/>
      <c r="H58" s="6"/>
      <c r="I58" s="6"/>
      <c r="J58" s="6"/>
      <c r="K58" s="6"/>
      <c r="L58" s="6"/>
      <c r="M58" s="6"/>
      <c r="N58" s="6"/>
      <c r="O58" s="6"/>
      <c r="P58" s="5">
        <f t="shared" si="0"/>
        <v>8241.75</v>
      </c>
      <c r="Q58" s="11">
        <v>8241.75</v>
      </c>
    </row>
    <row r="59" spans="1:17" ht="15.75" thickBot="1">
      <c r="A59" s="30" t="s">
        <v>57</v>
      </c>
      <c r="B59" s="15">
        <v>126392.01</v>
      </c>
      <c r="C59" s="15">
        <v>12004.96</v>
      </c>
      <c r="D59" s="6"/>
      <c r="E59" s="6"/>
      <c r="F59" s="6"/>
      <c r="G59" s="6"/>
      <c r="H59" s="6"/>
      <c r="I59" s="6"/>
      <c r="J59" s="6"/>
      <c r="K59" s="6"/>
      <c r="L59" s="6"/>
      <c r="M59" s="6"/>
      <c r="N59" s="6"/>
      <c r="O59" s="6"/>
      <c r="P59" s="5">
        <f t="shared" si="0"/>
        <v>138396.97</v>
      </c>
      <c r="Q59" s="11">
        <v>138396.97</v>
      </c>
    </row>
    <row r="60" spans="1:17" ht="15.75" thickBot="1">
      <c r="A60" s="29" t="s">
        <v>58</v>
      </c>
      <c r="B60" s="15">
        <v>759793.91</v>
      </c>
      <c r="C60" s="15">
        <v>42857.1</v>
      </c>
      <c r="D60" s="6"/>
      <c r="E60" s="6"/>
      <c r="F60" s="6"/>
      <c r="G60" s="6"/>
      <c r="H60" s="6"/>
      <c r="I60" s="6"/>
      <c r="J60" s="6"/>
      <c r="K60" s="6"/>
      <c r="L60" s="6"/>
      <c r="M60" s="6"/>
      <c r="N60" s="6"/>
      <c r="O60" s="6"/>
      <c r="P60" s="5">
        <f t="shared" si="0"/>
        <v>802651.01</v>
      </c>
      <c r="Q60" s="11">
        <v>802651.01</v>
      </c>
    </row>
    <row r="61" spans="1:17" ht="15.75" thickBot="1">
      <c r="A61" s="30" t="s">
        <v>59</v>
      </c>
      <c r="B61" s="15"/>
      <c r="C61" s="6"/>
      <c r="D61" s="6"/>
      <c r="E61" s="6"/>
      <c r="F61" s="6"/>
      <c r="G61" s="6"/>
      <c r="H61" s="6"/>
      <c r="I61" s="6"/>
      <c r="J61" s="6"/>
      <c r="K61" s="6"/>
      <c r="L61" s="6">
        <v>17000</v>
      </c>
      <c r="M61" s="6"/>
      <c r="N61" s="6"/>
      <c r="O61" s="6"/>
      <c r="P61" s="5">
        <f t="shared" si="0"/>
        <v>17000</v>
      </c>
      <c r="Q61" s="11">
        <f>P61+P62+P63+P64+P65+P66+P67</f>
        <v>265774.5</v>
      </c>
    </row>
    <row r="62" spans="1:17" ht="15.75" thickBot="1">
      <c r="A62" s="29" t="s">
        <v>59</v>
      </c>
      <c r="B62" s="15"/>
      <c r="C62" s="6"/>
      <c r="D62" s="6"/>
      <c r="E62" s="6"/>
      <c r="F62" s="6"/>
      <c r="G62" s="6"/>
      <c r="H62" s="6"/>
      <c r="I62" s="6"/>
      <c r="J62" s="6"/>
      <c r="K62" s="6"/>
      <c r="L62" s="6">
        <v>103000</v>
      </c>
      <c r="M62" s="6"/>
      <c r="N62" s="6"/>
      <c r="O62" s="6"/>
      <c r="P62" s="5">
        <f t="shared" si="0"/>
        <v>103000</v>
      </c>
      <c r="Q62" s="11"/>
    </row>
    <row r="63" spans="1:17" ht="15.75" thickBot="1">
      <c r="A63" s="29" t="s">
        <v>59</v>
      </c>
      <c r="B63" s="15"/>
      <c r="C63" s="6"/>
      <c r="D63" s="6"/>
      <c r="E63" s="6"/>
      <c r="F63" s="6"/>
      <c r="G63" s="6"/>
      <c r="H63" s="6"/>
      <c r="I63" s="6"/>
      <c r="J63" s="6"/>
      <c r="K63" s="6"/>
      <c r="L63" s="6">
        <v>60000</v>
      </c>
      <c r="M63" s="6"/>
      <c r="N63" s="6"/>
      <c r="O63" s="6"/>
      <c r="P63" s="5">
        <f t="shared" si="0"/>
        <v>60000</v>
      </c>
      <c r="Q63" s="11"/>
    </row>
    <row r="64" spans="1:17" ht="15.75" thickBot="1">
      <c r="A64" s="29" t="s">
        <v>59</v>
      </c>
      <c r="B64" s="15"/>
      <c r="C64" s="6"/>
      <c r="D64" s="6"/>
      <c r="E64" s="6"/>
      <c r="F64" s="6"/>
      <c r="G64" s="6"/>
      <c r="H64" s="6"/>
      <c r="I64" s="6"/>
      <c r="J64" s="6"/>
      <c r="K64" s="6"/>
      <c r="L64" s="6">
        <v>16338</v>
      </c>
      <c r="M64" s="6"/>
      <c r="N64" s="6"/>
      <c r="O64" s="6"/>
      <c r="P64" s="5">
        <f t="shared" si="0"/>
        <v>16338</v>
      </c>
      <c r="Q64" s="11"/>
    </row>
    <row r="65" spans="1:17" ht="15.75" thickBot="1">
      <c r="A65" s="30" t="s">
        <v>59</v>
      </c>
      <c r="B65" s="15"/>
      <c r="C65" s="6"/>
      <c r="D65" s="6"/>
      <c r="E65" s="6"/>
      <c r="F65" s="6"/>
      <c r="G65" s="6"/>
      <c r="H65" s="6"/>
      <c r="I65" s="6"/>
      <c r="J65" s="6"/>
      <c r="K65" s="6"/>
      <c r="L65" s="6">
        <v>24507</v>
      </c>
      <c r="M65" s="6"/>
      <c r="N65" s="6"/>
      <c r="O65" s="6"/>
      <c r="P65" s="5">
        <f t="shared" si="0"/>
        <v>24507</v>
      </c>
      <c r="Q65" s="11"/>
    </row>
    <row r="66" spans="1:17" ht="15.75" thickBot="1">
      <c r="A66" s="30" t="s">
        <v>59</v>
      </c>
      <c r="B66" s="15"/>
      <c r="C66" s="6"/>
      <c r="D66" s="6"/>
      <c r="E66" s="6"/>
      <c r="F66" s="6"/>
      <c r="G66" s="6"/>
      <c r="H66" s="6"/>
      <c r="I66" s="6"/>
      <c r="J66" s="6"/>
      <c r="K66" s="6"/>
      <c r="L66" s="6">
        <v>12253.5</v>
      </c>
      <c r="M66" s="6"/>
      <c r="N66" s="6"/>
      <c r="O66" s="6"/>
      <c r="P66" s="5">
        <f t="shared" si="0"/>
        <v>12253.5</v>
      </c>
      <c r="Q66" s="11"/>
    </row>
    <row r="67" spans="1:17" ht="15.75" thickBot="1">
      <c r="A67" s="29" t="s">
        <v>59</v>
      </c>
      <c r="B67" s="15"/>
      <c r="C67" s="6"/>
      <c r="D67" s="6"/>
      <c r="E67" s="6"/>
      <c r="F67" s="6"/>
      <c r="G67" s="6"/>
      <c r="H67" s="6"/>
      <c r="I67" s="6"/>
      <c r="J67" s="6"/>
      <c r="K67" s="6"/>
      <c r="L67" s="6">
        <v>32676</v>
      </c>
      <c r="M67" s="6"/>
      <c r="N67" s="6"/>
      <c r="O67" s="6"/>
      <c r="P67" s="5">
        <f aca="true" t="shared" si="1" ref="P67:P130">SUM(B67:O67)</f>
        <v>32676</v>
      </c>
      <c r="Q67" s="11"/>
    </row>
    <row r="68" spans="1:17" ht="15.75" thickBot="1">
      <c r="A68" s="30" t="s">
        <v>60</v>
      </c>
      <c r="B68" s="15"/>
      <c r="C68" s="6"/>
      <c r="D68" s="6"/>
      <c r="E68" s="6"/>
      <c r="F68" s="6"/>
      <c r="G68" s="6"/>
      <c r="H68" s="6"/>
      <c r="I68" s="6"/>
      <c r="J68" s="6"/>
      <c r="K68" s="6"/>
      <c r="L68" s="6">
        <v>35000</v>
      </c>
      <c r="M68" s="6"/>
      <c r="N68" s="6"/>
      <c r="O68" s="6"/>
      <c r="P68" s="5">
        <f t="shared" si="1"/>
        <v>35000</v>
      </c>
      <c r="Q68" s="11">
        <v>35000</v>
      </c>
    </row>
    <row r="69" spans="1:17" ht="15.75" thickBot="1">
      <c r="A69" s="29" t="s">
        <v>61</v>
      </c>
      <c r="B69" s="15"/>
      <c r="C69" s="6"/>
      <c r="D69" s="6"/>
      <c r="E69" s="6"/>
      <c r="F69" s="6"/>
      <c r="G69" s="6"/>
      <c r="H69" s="6"/>
      <c r="I69" s="6"/>
      <c r="J69" s="6"/>
      <c r="K69" s="6"/>
      <c r="L69" s="6">
        <v>16338</v>
      </c>
      <c r="M69" s="6"/>
      <c r="N69" s="6"/>
      <c r="O69" s="6"/>
      <c r="P69" s="5">
        <f t="shared" si="1"/>
        <v>16338</v>
      </c>
      <c r="Q69" s="11">
        <v>16338</v>
      </c>
    </row>
    <row r="70" spans="1:17" ht="15.75" thickBot="1">
      <c r="A70" s="29" t="s">
        <v>62</v>
      </c>
      <c r="B70" s="15"/>
      <c r="C70" s="6"/>
      <c r="D70" s="6"/>
      <c r="E70" s="6"/>
      <c r="F70" s="6"/>
      <c r="G70" s="6"/>
      <c r="H70" s="6"/>
      <c r="I70" s="6"/>
      <c r="J70" s="6"/>
      <c r="K70" s="6"/>
      <c r="L70" s="6">
        <v>8169</v>
      </c>
      <c r="M70" s="6"/>
      <c r="N70" s="6"/>
      <c r="O70" s="6"/>
      <c r="P70" s="5">
        <f t="shared" si="1"/>
        <v>8169</v>
      </c>
      <c r="Q70" s="11">
        <v>8169</v>
      </c>
    </row>
    <row r="71" spans="1:17" ht="15.75" thickBot="1">
      <c r="A71" s="29" t="s">
        <v>63</v>
      </c>
      <c r="B71" s="15"/>
      <c r="C71" s="6"/>
      <c r="D71" s="6"/>
      <c r="E71" s="6"/>
      <c r="F71" s="6"/>
      <c r="G71" s="6"/>
      <c r="H71" s="6"/>
      <c r="I71" s="6"/>
      <c r="J71" s="6"/>
      <c r="K71" s="6"/>
      <c r="L71" s="6">
        <v>17000</v>
      </c>
      <c r="M71" s="6"/>
      <c r="N71" s="6"/>
      <c r="O71" s="6"/>
      <c r="P71" s="5">
        <f t="shared" si="1"/>
        <v>17000</v>
      </c>
      <c r="Q71" s="11">
        <f>P71+P72+P73+P74+P75+P76+P77+P79+P78+P80+P81</f>
        <v>637915.3999999999</v>
      </c>
    </row>
    <row r="72" spans="1:17" ht="15.75" thickBot="1">
      <c r="A72" s="30" t="s">
        <v>63</v>
      </c>
      <c r="B72" s="15"/>
      <c r="C72" s="6"/>
      <c r="D72" s="6"/>
      <c r="E72" s="6"/>
      <c r="F72" s="6"/>
      <c r="G72" s="6"/>
      <c r="H72" s="6"/>
      <c r="I72" s="6"/>
      <c r="J72" s="6"/>
      <c r="K72" s="6"/>
      <c r="L72" s="6">
        <v>105000</v>
      </c>
      <c r="M72" s="6"/>
      <c r="N72" s="6"/>
      <c r="O72" s="6"/>
      <c r="P72" s="5">
        <f t="shared" si="1"/>
        <v>105000</v>
      </c>
      <c r="Q72" s="11"/>
    </row>
    <row r="73" spans="1:17" ht="15.75" thickBot="1">
      <c r="A73" s="30" t="s">
        <v>63</v>
      </c>
      <c r="B73" s="15"/>
      <c r="C73" s="6"/>
      <c r="D73" s="6"/>
      <c r="E73" s="6"/>
      <c r="F73" s="6"/>
      <c r="G73" s="6"/>
      <c r="H73" s="6"/>
      <c r="I73" s="6"/>
      <c r="J73" s="6"/>
      <c r="K73" s="6"/>
      <c r="L73" s="6">
        <v>127000</v>
      </c>
      <c r="M73" s="6"/>
      <c r="N73" s="6"/>
      <c r="O73" s="6"/>
      <c r="P73" s="5">
        <f t="shared" si="1"/>
        <v>127000</v>
      </c>
      <c r="Q73" s="11"/>
    </row>
    <row r="74" spans="1:17" ht="15.75" thickBot="1">
      <c r="A74" s="29" t="s">
        <v>63</v>
      </c>
      <c r="B74" s="15"/>
      <c r="C74" s="6"/>
      <c r="D74" s="6"/>
      <c r="E74" s="6"/>
      <c r="F74" s="6"/>
      <c r="G74" s="6"/>
      <c r="H74" s="6"/>
      <c r="I74" s="6"/>
      <c r="J74" s="6"/>
      <c r="K74" s="6"/>
      <c r="L74" s="6">
        <v>145000</v>
      </c>
      <c r="M74" s="6"/>
      <c r="N74" s="6"/>
      <c r="O74" s="6"/>
      <c r="P74" s="5">
        <f t="shared" si="1"/>
        <v>145000</v>
      </c>
      <c r="Q74" s="11"/>
    </row>
    <row r="75" spans="1:17" ht="15.75" thickBot="1">
      <c r="A75" s="30" t="s">
        <v>63</v>
      </c>
      <c r="B75" s="15"/>
      <c r="C75" s="6"/>
      <c r="D75" s="6"/>
      <c r="E75" s="6"/>
      <c r="F75" s="6"/>
      <c r="G75" s="6"/>
      <c r="H75" s="6"/>
      <c r="I75" s="6"/>
      <c r="J75" s="6"/>
      <c r="K75" s="6"/>
      <c r="L75" s="6">
        <v>40000</v>
      </c>
      <c r="M75" s="6"/>
      <c r="N75" s="6"/>
      <c r="O75" s="6"/>
      <c r="P75" s="5">
        <f t="shared" si="1"/>
        <v>40000</v>
      </c>
      <c r="Q75" s="11"/>
    </row>
    <row r="76" spans="1:17" ht="15.75" thickBot="1">
      <c r="A76" s="29" t="s">
        <v>63</v>
      </c>
      <c r="B76" s="15"/>
      <c r="C76" s="6"/>
      <c r="D76" s="6"/>
      <c r="E76" s="6"/>
      <c r="F76" s="6"/>
      <c r="G76" s="6"/>
      <c r="H76" s="6"/>
      <c r="I76" s="6"/>
      <c r="J76" s="6"/>
      <c r="K76" s="6"/>
      <c r="L76" s="6">
        <v>120000</v>
      </c>
      <c r="M76" s="6"/>
      <c r="N76" s="6"/>
      <c r="O76" s="6"/>
      <c r="P76" s="5">
        <f t="shared" si="1"/>
        <v>120000</v>
      </c>
      <c r="Q76" s="11"/>
    </row>
    <row r="77" spans="1:17" ht="15.75" thickBot="1">
      <c r="A77" s="29" t="s">
        <v>63</v>
      </c>
      <c r="B77" s="15"/>
      <c r="C77" s="6"/>
      <c r="D77" s="6"/>
      <c r="E77" s="6"/>
      <c r="F77" s="6"/>
      <c r="G77" s="6"/>
      <c r="H77" s="6"/>
      <c r="I77" s="6"/>
      <c r="J77" s="6"/>
      <c r="K77" s="6"/>
      <c r="L77" s="6">
        <v>30000</v>
      </c>
      <c r="M77" s="6"/>
      <c r="N77" s="6"/>
      <c r="O77" s="6"/>
      <c r="P77" s="5">
        <f t="shared" si="1"/>
        <v>30000</v>
      </c>
      <c r="Q77" s="11"/>
    </row>
    <row r="78" spans="1:17" ht="15.75" thickBot="1">
      <c r="A78" s="29" t="s">
        <v>63</v>
      </c>
      <c r="B78" s="15"/>
      <c r="C78" s="6"/>
      <c r="D78" s="6"/>
      <c r="E78" s="6"/>
      <c r="F78" s="6"/>
      <c r="G78" s="6"/>
      <c r="H78" s="6"/>
      <c r="I78" s="6"/>
      <c r="J78" s="6"/>
      <c r="K78" s="6"/>
      <c r="L78" s="6">
        <v>10619.7</v>
      </c>
      <c r="M78" s="6"/>
      <c r="N78" s="6"/>
      <c r="O78" s="6"/>
      <c r="P78" s="5">
        <f t="shared" si="1"/>
        <v>10619.7</v>
      </c>
      <c r="Q78" s="11"/>
    </row>
    <row r="79" spans="1:17" ht="15.75" thickBot="1">
      <c r="A79" s="30" t="s">
        <v>63</v>
      </c>
      <c r="B79" s="15"/>
      <c r="C79" s="6"/>
      <c r="D79" s="6"/>
      <c r="E79" s="6"/>
      <c r="F79" s="6"/>
      <c r="G79" s="6"/>
      <c r="H79" s="6"/>
      <c r="I79" s="6"/>
      <c r="J79" s="6"/>
      <c r="K79" s="6"/>
      <c r="L79" s="6">
        <v>8169</v>
      </c>
      <c r="M79" s="6"/>
      <c r="N79" s="6"/>
      <c r="O79" s="6"/>
      <c r="P79" s="5">
        <f t="shared" si="1"/>
        <v>8169</v>
      </c>
      <c r="Q79" s="11"/>
    </row>
    <row r="80" spans="1:17" ht="15.75" thickBot="1">
      <c r="A80" s="30" t="s">
        <v>63</v>
      </c>
      <c r="B80" s="15"/>
      <c r="C80" s="13"/>
      <c r="D80" s="6"/>
      <c r="E80" s="6"/>
      <c r="F80" s="6"/>
      <c r="G80" s="6"/>
      <c r="H80" s="6"/>
      <c r="I80" s="6"/>
      <c r="J80" s="6"/>
      <c r="K80" s="6"/>
      <c r="L80" s="6">
        <v>10619.7</v>
      </c>
      <c r="M80" s="6"/>
      <c r="N80" s="6"/>
      <c r="O80" s="6"/>
      <c r="P80" s="5">
        <f t="shared" si="1"/>
        <v>10619.7</v>
      </c>
      <c r="Q80" s="11"/>
    </row>
    <row r="81" spans="1:17" ht="15.75" thickBot="1">
      <c r="A81" s="29" t="s">
        <v>63</v>
      </c>
      <c r="B81" s="15"/>
      <c r="C81" s="6"/>
      <c r="D81" s="6"/>
      <c r="E81" s="6"/>
      <c r="F81" s="6"/>
      <c r="G81" s="6"/>
      <c r="H81" s="6"/>
      <c r="I81" s="6"/>
      <c r="J81" s="6"/>
      <c r="K81" s="6"/>
      <c r="L81" s="6">
        <v>24507</v>
      </c>
      <c r="M81" s="6"/>
      <c r="N81" s="6"/>
      <c r="O81" s="6"/>
      <c r="P81" s="5">
        <f t="shared" si="1"/>
        <v>24507</v>
      </c>
      <c r="Q81" s="11"/>
    </row>
    <row r="82" spans="1:17" ht="15.75" thickBot="1">
      <c r="A82" s="30" t="s">
        <v>64</v>
      </c>
      <c r="B82" s="15"/>
      <c r="C82" s="7"/>
      <c r="D82" s="6"/>
      <c r="E82" s="6"/>
      <c r="F82" s="6"/>
      <c r="G82" s="6"/>
      <c r="H82" s="6"/>
      <c r="I82" s="6"/>
      <c r="J82" s="6"/>
      <c r="K82" s="6"/>
      <c r="L82" s="6">
        <v>19000</v>
      </c>
      <c r="M82" s="6"/>
      <c r="N82" s="6"/>
      <c r="O82" s="6"/>
      <c r="P82" s="5">
        <f t="shared" si="1"/>
        <v>19000</v>
      </c>
      <c r="Q82" s="11">
        <f>P82+P83+P84+P85</f>
        <v>192492.9</v>
      </c>
    </row>
    <row r="83" spans="1:17" ht="15.75" thickBot="1">
      <c r="A83" s="29" t="s">
        <v>64</v>
      </c>
      <c r="B83" s="15"/>
      <c r="C83" s="7"/>
      <c r="D83" s="6"/>
      <c r="E83" s="6"/>
      <c r="F83" s="6"/>
      <c r="G83" s="6"/>
      <c r="H83" s="6"/>
      <c r="I83" s="6"/>
      <c r="J83" s="6"/>
      <c r="K83" s="6"/>
      <c r="L83" s="6">
        <v>20000</v>
      </c>
      <c r="M83" s="6"/>
      <c r="N83" s="6"/>
      <c r="O83" s="6"/>
      <c r="P83" s="5">
        <f t="shared" si="1"/>
        <v>20000</v>
      </c>
      <c r="Q83" s="11"/>
    </row>
    <row r="84" spans="1:17" ht="15.75" thickBot="1">
      <c r="A84" s="29" t="s">
        <v>64</v>
      </c>
      <c r="B84" s="15"/>
      <c r="C84" s="7"/>
      <c r="D84" s="6"/>
      <c r="E84" s="6"/>
      <c r="F84" s="6"/>
      <c r="G84" s="6"/>
      <c r="H84" s="6"/>
      <c r="I84" s="6"/>
      <c r="J84" s="6"/>
      <c r="K84" s="6"/>
      <c r="L84" s="6">
        <v>120000</v>
      </c>
      <c r="M84" s="6"/>
      <c r="N84" s="6"/>
      <c r="O84" s="6"/>
      <c r="P84" s="5">
        <f t="shared" si="1"/>
        <v>120000</v>
      </c>
      <c r="Q84" s="11"/>
    </row>
    <row r="85" spans="1:17" ht="15.75" thickBot="1">
      <c r="A85" s="29" t="s">
        <v>64</v>
      </c>
      <c r="B85" s="15"/>
      <c r="C85" s="7"/>
      <c r="D85" s="6"/>
      <c r="E85" s="6"/>
      <c r="F85" s="6"/>
      <c r="G85" s="6"/>
      <c r="H85" s="6"/>
      <c r="I85" s="6"/>
      <c r="J85" s="6"/>
      <c r="K85" s="6"/>
      <c r="L85" s="6">
        <v>33492.9</v>
      </c>
      <c r="M85" s="6"/>
      <c r="N85" s="6"/>
      <c r="O85" s="6"/>
      <c r="P85" s="5">
        <f t="shared" si="1"/>
        <v>33492.9</v>
      </c>
      <c r="Q85" s="11"/>
    </row>
    <row r="86" spans="1:17" ht="15.75" thickBot="1">
      <c r="A86" s="30" t="s">
        <v>65</v>
      </c>
      <c r="B86" s="15"/>
      <c r="C86" s="6"/>
      <c r="D86" s="6"/>
      <c r="E86" s="6"/>
      <c r="F86" s="6"/>
      <c r="G86" s="6"/>
      <c r="H86" s="6"/>
      <c r="I86" s="6"/>
      <c r="J86" s="6"/>
      <c r="K86" s="6"/>
      <c r="L86" s="6">
        <v>35000</v>
      </c>
      <c r="M86" s="6"/>
      <c r="N86" s="6"/>
      <c r="O86" s="6"/>
      <c r="P86" s="5">
        <f t="shared" si="1"/>
        <v>35000</v>
      </c>
      <c r="Q86" s="11">
        <v>35000</v>
      </c>
    </row>
    <row r="87" spans="1:17" ht="15.75" thickBot="1">
      <c r="A87" s="30" t="s">
        <v>66</v>
      </c>
      <c r="B87" s="15"/>
      <c r="C87" s="6"/>
      <c r="D87" s="6"/>
      <c r="E87" s="6"/>
      <c r="F87" s="6"/>
      <c r="G87" s="6"/>
      <c r="H87" s="6"/>
      <c r="I87" s="6"/>
      <c r="J87" s="6"/>
      <c r="K87" s="6"/>
      <c r="L87" s="6">
        <v>15000</v>
      </c>
      <c r="M87" s="6"/>
      <c r="N87" s="6"/>
      <c r="O87" s="6"/>
      <c r="P87" s="5">
        <f t="shared" si="1"/>
        <v>15000</v>
      </c>
      <c r="Q87" s="11">
        <f>P87+P88+P89+P90+P91+P92</f>
        <v>147943.59999999998</v>
      </c>
    </row>
    <row r="88" spans="1:17" ht="15.75" thickBot="1">
      <c r="A88" s="29" t="s">
        <v>66</v>
      </c>
      <c r="B88" s="15"/>
      <c r="C88" s="6"/>
      <c r="D88" s="6"/>
      <c r="E88" s="6"/>
      <c r="F88" s="6"/>
      <c r="G88" s="6"/>
      <c r="H88" s="6"/>
      <c r="I88" s="6"/>
      <c r="J88" s="6"/>
      <c r="K88" s="6"/>
      <c r="L88" s="6">
        <v>80000</v>
      </c>
      <c r="M88" s="6"/>
      <c r="N88" s="6"/>
      <c r="O88" s="6"/>
      <c r="P88" s="5">
        <f t="shared" si="1"/>
        <v>80000</v>
      </c>
      <c r="Q88" s="11"/>
    </row>
    <row r="89" spans="1:17" ht="15.75" thickBot="1">
      <c r="A89" s="30" t="s">
        <v>66</v>
      </c>
      <c r="B89" s="15"/>
      <c r="C89" s="6"/>
      <c r="D89" s="6"/>
      <c r="E89" s="6"/>
      <c r="F89" s="6"/>
      <c r="G89" s="6"/>
      <c r="H89" s="6"/>
      <c r="I89" s="6"/>
      <c r="J89" s="6"/>
      <c r="K89" s="6"/>
      <c r="L89" s="6">
        <v>17000</v>
      </c>
      <c r="M89" s="6"/>
      <c r="N89" s="6"/>
      <c r="O89" s="6"/>
      <c r="P89" s="5">
        <f t="shared" si="1"/>
        <v>17000</v>
      </c>
      <c r="Q89" s="11"/>
    </row>
    <row r="90" spans="1:17" ht="15.75" thickBot="1">
      <c r="A90" s="29" t="s">
        <v>66</v>
      </c>
      <c r="B90" s="15"/>
      <c r="C90" s="6"/>
      <c r="D90" s="6"/>
      <c r="E90" s="6"/>
      <c r="F90" s="6"/>
      <c r="G90" s="6"/>
      <c r="H90" s="6"/>
      <c r="I90" s="6"/>
      <c r="J90" s="6"/>
      <c r="K90" s="6"/>
      <c r="L90" s="6">
        <v>9802.8</v>
      </c>
      <c r="M90" s="6"/>
      <c r="N90" s="6"/>
      <c r="O90" s="6"/>
      <c r="P90" s="5">
        <f t="shared" si="1"/>
        <v>9802.8</v>
      </c>
      <c r="Q90" s="11"/>
    </row>
    <row r="91" spans="1:17" ht="15.75" thickBot="1">
      <c r="A91" s="29" t="s">
        <v>66</v>
      </c>
      <c r="B91" s="15"/>
      <c r="C91" s="6"/>
      <c r="D91" s="6"/>
      <c r="E91" s="6"/>
      <c r="F91" s="6"/>
      <c r="G91" s="6"/>
      <c r="H91" s="6"/>
      <c r="I91" s="6"/>
      <c r="J91" s="6"/>
      <c r="K91" s="6"/>
      <c r="L91" s="6">
        <v>16338</v>
      </c>
      <c r="M91" s="6"/>
      <c r="N91" s="6"/>
      <c r="O91" s="6"/>
      <c r="P91" s="5">
        <f t="shared" si="1"/>
        <v>16338</v>
      </c>
      <c r="Q91" s="11"/>
    </row>
    <row r="92" spans="1:17" ht="15.75" thickBot="1">
      <c r="A92" s="29" t="s">
        <v>66</v>
      </c>
      <c r="B92" s="15"/>
      <c r="C92" s="6"/>
      <c r="D92" s="6"/>
      <c r="E92" s="6"/>
      <c r="F92" s="6"/>
      <c r="G92" s="6"/>
      <c r="H92" s="6"/>
      <c r="I92" s="6"/>
      <c r="J92" s="6"/>
      <c r="K92" s="6"/>
      <c r="L92" s="6">
        <v>9802.8</v>
      </c>
      <c r="M92" s="6"/>
      <c r="N92" s="6"/>
      <c r="O92" s="6"/>
      <c r="P92" s="5">
        <f t="shared" si="1"/>
        <v>9802.8</v>
      </c>
      <c r="Q92" s="11"/>
    </row>
    <row r="93" spans="1:17" ht="15.75" thickBot="1">
      <c r="A93" s="30" t="s">
        <v>67</v>
      </c>
      <c r="B93" s="15"/>
      <c r="C93" s="8"/>
      <c r="D93" s="6"/>
      <c r="E93" s="6"/>
      <c r="F93" s="6"/>
      <c r="G93" s="6"/>
      <c r="H93" s="6"/>
      <c r="I93" s="6"/>
      <c r="J93" s="6"/>
      <c r="K93" s="6"/>
      <c r="L93" s="6">
        <v>13000</v>
      </c>
      <c r="M93" s="6"/>
      <c r="N93" s="6"/>
      <c r="O93" s="6"/>
      <c r="P93" s="5">
        <f t="shared" si="1"/>
        <v>13000</v>
      </c>
      <c r="Q93" s="11">
        <f>P93+P94+P95</f>
        <v>84422.5</v>
      </c>
    </row>
    <row r="94" spans="1:17" ht="15.75" thickBot="1">
      <c r="A94" s="30" t="s">
        <v>67</v>
      </c>
      <c r="B94" s="15"/>
      <c r="C94" s="8"/>
      <c r="D94" s="6"/>
      <c r="E94" s="6"/>
      <c r="F94" s="6"/>
      <c r="G94" s="6"/>
      <c r="H94" s="6"/>
      <c r="I94" s="6"/>
      <c r="J94" s="6"/>
      <c r="K94" s="6"/>
      <c r="L94" s="6">
        <v>51000</v>
      </c>
      <c r="M94" s="6"/>
      <c r="N94" s="6"/>
      <c r="O94" s="6"/>
      <c r="P94" s="5">
        <f t="shared" si="1"/>
        <v>51000</v>
      </c>
      <c r="Q94" s="11"/>
    </row>
    <row r="95" spans="1:17" ht="15.75" thickBot="1">
      <c r="A95" s="29" t="s">
        <v>67</v>
      </c>
      <c r="B95" s="15"/>
      <c r="C95" s="8"/>
      <c r="D95" s="6"/>
      <c r="E95" s="6"/>
      <c r="F95" s="6"/>
      <c r="G95" s="6"/>
      <c r="H95" s="6"/>
      <c r="I95" s="6"/>
      <c r="J95" s="6"/>
      <c r="K95" s="6"/>
      <c r="L95" s="6">
        <v>20422.5</v>
      </c>
      <c r="M95" s="6"/>
      <c r="N95" s="6"/>
      <c r="O95" s="6"/>
      <c r="P95" s="5">
        <f t="shared" si="1"/>
        <v>20422.5</v>
      </c>
      <c r="Q95" s="11"/>
    </row>
    <row r="96" spans="1:17" ht="15.75" thickBot="1">
      <c r="A96" s="30" t="s">
        <v>68</v>
      </c>
      <c r="B96" s="15">
        <v>412634.27</v>
      </c>
      <c r="C96" s="6"/>
      <c r="D96" s="6"/>
      <c r="E96" s="6"/>
      <c r="F96" s="6"/>
      <c r="G96" s="6"/>
      <c r="H96" s="6"/>
      <c r="I96" s="6"/>
      <c r="J96" s="6"/>
      <c r="K96" s="6"/>
      <c r="L96" s="6"/>
      <c r="M96" s="6"/>
      <c r="N96" s="6"/>
      <c r="O96" s="6"/>
      <c r="P96" s="5">
        <f t="shared" si="1"/>
        <v>412634.27</v>
      </c>
      <c r="Q96" s="11">
        <v>412634.27</v>
      </c>
    </row>
    <row r="97" spans="1:17" ht="15.75" thickBot="1">
      <c r="A97" s="29" t="s">
        <v>69</v>
      </c>
      <c r="B97" s="15"/>
      <c r="C97" s="6"/>
      <c r="D97" s="6"/>
      <c r="E97" s="6"/>
      <c r="F97" s="6"/>
      <c r="G97" s="6"/>
      <c r="H97" s="6"/>
      <c r="I97" s="6"/>
      <c r="J97" s="6"/>
      <c r="K97" s="6"/>
      <c r="L97" s="6">
        <v>28591.5</v>
      </c>
      <c r="M97" s="6"/>
      <c r="N97" s="6"/>
      <c r="O97" s="6"/>
      <c r="P97" s="5">
        <f t="shared" si="1"/>
        <v>28591.5</v>
      </c>
      <c r="Q97" s="11">
        <f>+P97+P98+P99</f>
        <v>73521</v>
      </c>
    </row>
    <row r="98" spans="1:17" ht="15.75" thickBot="1">
      <c r="A98" s="29" t="s">
        <v>69</v>
      </c>
      <c r="B98" s="15"/>
      <c r="C98" s="6"/>
      <c r="D98" s="6"/>
      <c r="E98" s="6"/>
      <c r="F98" s="6"/>
      <c r="G98" s="6"/>
      <c r="H98" s="6"/>
      <c r="I98" s="6"/>
      <c r="J98" s="6"/>
      <c r="K98" s="6"/>
      <c r="L98" s="6">
        <v>28591.5</v>
      </c>
      <c r="M98" s="6"/>
      <c r="N98" s="6"/>
      <c r="O98" s="6"/>
      <c r="P98" s="5">
        <f t="shared" si="1"/>
        <v>28591.5</v>
      </c>
      <c r="Q98" s="11"/>
    </row>
    <row r="99" spans="1:17" ht="15.75" thickBot="1">
      <c r="A99" s="29" t="s">
        <v>69</v>
      </c>
      <c r="B99" s="15"/>
      <c r="C99" s="6"/>
      <c r="D99" s="6"/>
      <c r="E99" s="6"/>
      <c r="F99" s="6"/>
      <c r="G99" s="6"/>
      <c r="H99" s="6"/>
      <c r="I99" s="6"/>
      <c r="J99" s="6"/>
      <c r="K99" s="6"/>
      <c r="L99" s="6">
        <v>16338</v>
      </c>
      <c r="M99" s="6"/>
      <c r="N99" s="6"/>
      <c r="O99" s="6"/>
      <c r="P99" s="5">
        <f t="shared" si="1"/>
        <v>16338</v>
      </c>
      <c r="Q99" s="11"/>
    </row>
    <row r="100" spans="1:17" ht="15.75" thickBot="1">
      <c r="A100" s="30" t="s">
        <v>70</v>
      </c>
      <c r="B100" s="15"/>
      <c r="C100" s="6"/>
      <c r="D100" s="6"/>
      <c r="E100" s="6">
        <v>17500</v>
      </c>
      <c r="F100" s="6"/>
      <c r="G100" s="6"/>
      <c r="H100" s="6"/>
      <c r="I100" s="6"/>
      <c r="J100" s="6"/>
      <c r="K100" s="6"/>
      <c r="L100" s="6"/>
      <c r="M100" s="6"/>
      <c r="N100" s="6"/>
      <c r="O100" s="6"/>
      <c r="P100" s="5">
        <f t="shared" si="1"/>
        <v>17500</v>
      </c>
      <c r="Q100" s="11">
        <v>17500</v>
      </c>
    </row>
    <row r="101" spans="1:17" ht="15.75" thickBot="1">
      <c r="A101" s="30" t="s">
        <v>71</v>
      </c>
      <c r="B101" s="15">
        <v>104227.58</v>
      </c>
      <c r="C101" s="15">
        <v>9890.1</v>
      </c>
      <c r="D101" s="6"/>
      <c r="E101" s="6"/>
      <c r="F101" s="6"/>
      <c r="G101" s="6"/>
      <c r="H101" s="6"/>
      <c r="I101" s="6"/>
      <c r="J101" s="6"/>
      <c r="K101" s="6"/>
      <c r="L101" s="6">
        <v>10000</v>
      </c>
      <c r="M101" s="6"/>
      <c r="N101" s="6"/>
      <c r="O101" s="6"/>
      <c r="P101" s="5">
        <f t="shared" si="1"/>
        <v>124117.68000000001</v>
      </c>
      <c r="Q101" s="11">
        <f>+P101+P102</f>
        <v>144540.18</v>
      </c>
    </row>
    <row r="102" spans="1:17" ht="15.75" thickBot="1">
      <c r="A102" s="29" t="s">
        <v>71</v>
      </c>
      <c r="B102" s="15"/>
      <c r="C102" s="15"/>
      <c r="D102" s="6"/>
      <c r="E102" s="6"/>
      <c r="F102" s="6"/>
      <c r="G102" s="6"/>
      <c r="H102" s="6"/>
      <c r="I102" s="6"/>
      <c r="J102" s="6"/>
      <c r="K102" s="6"/>
      <c r="L102" s="6">
        <v>20422.5</v>
      </c>
      <c r="M102" s="6"/>
      <c r="N102" s="6"/>
      <c r="O102" s="6"/>
      <c r="P102" s="5">
        <f t="shared" si="1"/>
        <v>20422.5</v>
      </c>
      <c r="Q102" s="11"/>
    </row>
    <row r="103" spans="1:17" ht="15.75" thickBot="1">
      <c r="A103" s="30" t="s">
        <v>72</v>
      </c>
      <c r="B103" s="15"/>
      <c r="C103" s="15"/>
      <c r="D103" s="6"/>
      <c r="E103" s="6"/>
      <c r="F103" s="6"/>
      <c r="G103" s="6"/>
      <c r="H103" s="6"/>
      <c r="I103" s="6"/>
      <c r="J103" s="6"/>
      <c r="K103" s="6"/>
      <c r="L103" s="6">
        <v>20422.5</v>
      </c>
      <c r="M103" s="6"/>
      <c r="N103" s="6"/>
      <c r="O103" s="6"/>
      <c r="P103" s="5">
        <f t="shared" si="1"/>
        <v>20422.5</v>
      </c>
      <c r="Q103" s="11">
        <f>+P103+P104</f>
        <v>32676</v>
      </c>
    </row>
    <row r="104" spans="1:17" ht="15.75" thickBot="1">
      <c r="A104" s="29" t="s">
        <v>72</v>
      </c>
      <c r="B104" s="15"/>
      <c r="C104" s="15"/>
      <c r="D104" s="6"/>
      <c r="E104" s="6"/>
      <c r="F104" s="6"/>
      <c r="G104" s="6"/>
      <c r="H104" s="6"/>
      <c r="I104" s="6"/>
      <c r="J104" s="6"/>
      <c r="K104" s="6"/>
      <c r="L104" s="6">
        <v>12253.5</v>
      </c>
      <c r="M104" s="6"/>
      <c r="N104" s="6"/>
      <c r="O104" s="6"/>
      <c r="P104" s="5">
        <f t="shared" si="1"/>
        <v>12253.5</v>
      </c>
      <c r="Q104" s="11"/>
    </row>
    <row r="105" spans="1:17" ht="15.75" thickBot="1">
      <c r="A105" s="29" t="s">
        <v>73</v>
      </c>
      <c r="B105" s="15">
        <v>278591.1</v>
      </c>
      <c r="C105" s="15">
        <v>183518.28</v>
      </c>
      <c r="D105" s="6"/>
      <c r="E105" s="6"/>
      <c r="F105" s="6"/>
      <c r="G105" s="6"/>
      <c r="H105" s="6"/>
      <c r="I105" s="6"/>
      <c r="J105" s="6"/>
      <c r="K105" s="6"/>
      <c r="L105" s="6"/>
      <c r="M105" s="6"/>
      <c r="N105" s="6"/>
      <c r="O105" s="6"/>
      <c r="P105" s="5">
        <f t="shared" si="1"/>
        <v>462109.38</v>
      </c>
      <c r="Q105" s="11">
        <v>462109.38</v>
      </c>
    </row>
    <row r="106" spans="1:17" ht="15.75" thickBot="1">
      <c r="A106" s="29" t="s">
        <v>74</v>
      </c>
      <c r="B106" s="15"/>
      <c r="C106" s="7"/>
      <c r="D106" s="6"/>
      <c r="E106" s="6"/>
      <c r="F106" s="6"/>
      <c r="G106" s="6"/>
      <c r="H106" s="6"/>
      <c r="I106" s="6"/>
      <c r="J106" s="6"/>
      <c r="K106" s="6"/>
      <c r="L106" s="6"/>
      <c r="M106" s="6"/>
      <c r="N106" s="6"/>
      <c r="O106" s="6"/>
      <c r="P106" s="5">
        <f t="shared" si="1"/>
        <v>0</v>
      </c>
      <c r="Q106" s="11"/>
    </row>
    <row r="107" spans="1:17" ht="15.75" thickBot="1">
      <c r="A107" s="30" t="s">
        <v>75</v>
      </c>
      <c r="B107" s="15">
        <v>25507.98</v>
      </c>
      <c r="C107" s="15">
        <v>12527.46</v>
      </c>
      <c r="D107" s="6"/>
      <c r="E107" s="15">
        <v>276563.95</v>
      </c>
      <c r="F107" s="6"/>
      <c r="G107" s="6"/>
      <c r="H107" s="6"/>
      <c r="I107" s="6"/>
      <c r="J107" s="6"/>
      <c r="K107" s="6"/>
      <c r="L107" s="6">
        <v>85000</v>
      </c>
      <c r="M107" s="6"/>
      <c r="N107" s="6"/>
      <c r="O107" s="15"/>
      <c r="P107" s="5">
        <f t="shared" si="1"/>
        <v>399599.39</v>
      </c>
      <c r="Q107" s="11">
        <f>+P107+P108+O107</f>
        <v>613011.3</v>
      </c>
    </row>
    <row r="108" spans="1:17" ht="15.75" thickBot="1">
      <c r="A108" s="30" t="s">
        <v>76</v>
      </c>
      <c r="B108" s="15">
        <v>213411.91</v>
      </c>
      <c r="C108" s="6"/>
      <c r="D108" s="6"/>
      <c r="E108" s="6"/>
      <c r="F108" s="6"/>
      <c r="G108" s="6"/>
      <c r="H108" s="6"/>
      <c r="I108" s="6"/>
      <c r="J108" s="6"/>
      <c r="K108" s="6"/>
      <c r="L108" s="6"/>
      <c r="M108" s="6"/>
      <c r="N108" s="6"/>
      <c r="O108" s="6"/>
      <c r="P108" s="5">
        <f t="shared" si="1"/>
        <v>213411.91</v>
      </c>
      <c r="Q108" s="11"/>
    </row>
    <row r="109" spans="1:17" ht="15.75" thickBot="1">
      <c r="A109" s="29" t="s">
        <v>77</v>
      </c>
      <c r="B109" s="15"/>
      <c r="C109" s="13"/>
      <c r="D109" s="6"/>
      <c r="E109" s="6"/>
      <c r="F109" s="6"/>
      <c r="G109" s="6"/>
      <c r="H109" s="6"/>
      <c r="I109" s="6"/>
      <c r="J109" s="6"/>
      <c r="K109" s="6"/>
      <c r="L109" s="6">
        <v>16338</v>
      </c>
      <c r="M109" s="6"/>
      <c r="N109" s="6"/>
      <c r="O109" s="6"/>
      <c r="P109" s="5">
        <f t="shared" si="1"/>
        <v>16338</v>
      </c>
      <c r="Q109" s="11">
        <v>16338</v>
      </c>
    </row>
    <row r="110" spans="1:17" ht="15.75" thickBot="1">
      <c r="A110" s="30" t="s">
        <v>78</v>
      </c>
      <c r="B110" s="15"/>
      <c r="C110" s="6"/>
      <c r="D110" s="6"/>
      <c r="E110" s="6"/>
      <c r="F110" s="6"/>
      <c r="G110" s="6"/>
      <c r="H110" s="6"/>
      <c r="I110" s="6"/>
      <c r="J110" s="6"/>
      <c r="K110" s="6"/>
      <c r="L110" s="6">
        <v>16338</v>
      </c>
      <c r="M110" s="6"/>
      <c r="N110" s="6"/>
      <c r="O110" s="6"/>
      <c r="P110" s="5">
        <f t="shared" si="1"/>
        <v>16338</v>
      </c>
      <c r="Q110" s="11">
        <v>16338</v>
      </c>
    </row>
    <row r="111" spans="1:17" ht="15.75" thickBot="1">
      <c r="A111" s="29" t="s">
        <v>79</v>
      </c>
      <c r="B111" s="15"/>
      <c r="C111" s="6"/>
      <c r="D111" s="6"/>
      <c r="E111" s="6"/>
      <c r="F111" s="6"/>
      <c r="G111" s="6"/>
      <c r="H111" s="6"/>
      <c r="I111" s="6"/>
      <c r="J111" s="6"/>
      <c r="K111" s="6"/>
      <c r="L111" s="6">
        <v>30000</v>
      </c>
      <c r="M111" s="6"/>
      <c r="N111" s="6"/>
      <c r="O111" s="6"/>
      <c r="P111" s="5">
        <f t="shared" si="1"/>
        <v>30000</v>
      </c>
      <c r="Q111" s="11">
        <f>+P111+P112</f>
        <v>44704.2</v>
      </c>
    </row>
    <row r="112" spans="1:17" ht="15.75" thickBot="1">
      <c r="A112" s="29" t="s">
        <v>79</v>
      </c>
      <c r="B112" s="15"/>
      <c r="C112" s="6"/>
      <c r="D112" s="6"/>
      <c r="E112" s="6"/>
      <c r="F112" s="6"/>
      <c r="G112" s="6"/>
      <c r="H112" s="6"/>
      <c r="I112" s="6"/>
      <c r="J112" s="6"/>
      <c r="K112" s="6"/>
      <c r="L112" s="6">
        <v>14704.2</v>
      </c>
      <c r="M112" s="6"/>
      <c r="N112" s="6"/>
      <c r="O112" s="6"/>
      <c r="P112" s="5">
        <f t="shared" si="1"/>
        <v>14704.2</v>
      </c>
      <c r="Q112" s="11"/>
    </row>
    <row r="113" spans="1:17" ht="15.75" thickBot="1">
      <c r="A113" s="29" t="s">
        <v>80</v>
      </c>
      <c r="B113" s="15">
        <v>311153.73</v>
      </c>
      <c r="C113" s="15">
        <v>24541.88</v>
      </c>
      <c r="D113" s="6"/>
      <c r="E113" s="15">
        <v>168642</v>
      </c>
      <c r="F113" s="6"/>
      <c r="G113" s="6"/>
      <c r="H113" s="6"/>
      <c r="I113" s="6"/>
      <c r="J113" s="6"/>
      <c r="K113" s="6"/>
      <c r="L113" s="6"/>
      <c r="M113" s="6"/>
      <c r="N113" s="6"/>
      <c r="O113" s="6"/>
      <c r="P113" s="5">
        <f t="shared" si="1"/>
        <v>504337.61</v>
      </c>
      <c r="Q113" s="11">
        <v>504337.61</v>
      </c>
    </row>
    <row r="114" spans="1:17" ht="15.75" thickBot="1">
      <c r="A114" s="30" t="s">
        <v>81</v>
      </c>
      <c r="B114" s="15"/>
      <c r="C114" s="7"/>
      <c r="D114" s="17"/>
      <c r="E114" s="6"/>
      <c r="F114" s="6"/>
      <c r="G114" s="6"/>
      <c r="H114" s="6"/>
      <c r="I114" s="6"/>
      <c r="J114" s="6"/>
      <c r="K114" s="6"/>
      <c r="L114" s="6">
        <v>15000</v>
      </c>
      <c r="M114" s="6"/>
      <c r="N114" s="6"/>
      <c r="O114" s="6"/>
      <c r="P114" s="5">
        <f t="shared" si="1"/>
        <v>15000</v>
      </c>
      <c r="Q114" s="11">
        <f>+P114+P115+P116+P117</f>
        <v>214507</v>
      </c>
    </row>
    <row r="115" spans="1:17" ht="15.75" thickBot="1">
      <c r="A115" s="30" t="s">
        <v>82</v>
      </c>
      <c r="B115" s="15"/>
      <c r="C115" s="7"/>
      <c r="D115" s="6"/>
      <c r="E115" s="6"/>
      <c r="F115" s="6"/>
      <c r="G115" s="6"/>
      <c r="H115" s="6"/>
      <c r="I115" s="6"/>
      <c r="J115" s="6"/>
      <c r="K115" s="6"/>
      <c r="L115" s="6">
        <v>90000</v>
      </c>
      <c r="M115" s="6"/>
      <c r="N115" s="6"/>
      <c r="O115" s="6"/>
      <c r="P115" s="5">
        <f t="shared" si="1"/>
        <v>90000</v>
      </c>
      <c r="Q115" s="11"/>
    </row>
    <row r="116" spans="1:17" ht="15.75" thickBot="1">
      <c r="A116" s="29" t="s">
        <v>82</v>
      </c>
      <c r="B116" s="15"/>
      <c r="C116" s="7"/>
      <c r="D116" s="6"/>
      <c r="E116" s="6"/>
      <c r="F116" s="6"/>
      <c r="G116" s="6"/>
      <c r="H116" s="6"/>
      <c r="I116" s="6"/>
      <c r="J116" s="6"/>
      <c r="K116" s="6"/>
      <c r="L116" s="6">
        <v>85000</v>
      </c>
      <c r="M116" s="6"/>
      <c r="N116" s="6"/>
      <c r="O116" s="6"/>
      <c r="P116" s="5">
        <f t="shared" si="1"/>
        <v>85000</v>
      </c>
      <c r="Q116" s="11"/>
    </row>
    <row r="117" spans="1:17" ht="15.75" thickBot="1">
      <c r="A117" s="30" t="s">
        <v>82</v>
      </c>
      <c r="B117" s="15"/>
      <c r="C117" s="7"/>
      <c r="D117" s="6"/>
      <c r="E117" s="6"/>
      <c r="F117" s="6"/>
      <c r="G117" s="6"/>
      <c r="H117" s="6"/>
      <c r="I117" s="6"/>
      <c r="J117" s="6"/>
      <c r="K117" s="6"/>
      <c r="L117" s="6">
        <v>24507</v>
      </c>
      <c r="M117" s="6"/>
      <c r="N117" s="6"/>
      <c r="O117" s="6"/>
      <c r="P117" s="5">
        <f t="shared" si="1"/>
        <v>24507</v>
      </c>
      <c r="Q117" s="11"/>
    </row>
    <row r="118" spans="1:17" ht="15.75" thickBot="1">
      <c r="A118" s="29" t="s">
        <v>83</v>
      </c>
      <c r="B118" s="18">
        <v>329244.03</v>
      </c>
      <c r="C118" s="15">
        <v>20534.8</v>
      </c>
      <c r="D118" s="6"/>
      <c r="E118" s="6"/>
      <c r="F118" s="6"/>
      <c r="G118" s="6"/>
      <c r="H118" s="6"/>
      <c r="I118" s="6"/>
      <c r="J118" s="6"/>
      <c r="K118" s="6"/>
      <c r="L118" s="6"/>
      <c r="M118" s="6"/>
      <c r="N118" s="6"/>
      <c r="O118" s="6"/>
      <c r="P118" s="5">
        <f t="shared" si="1"/>
        <v>349778.83</v>
      </c>
      <c r="Q118" s="11">
        <v>349778.83</v>
      </c>
    </row>
    <row r="119" spans="1:17" ht="15.75" thickBot="1">
      <c r="A119" s="29" t="s">
        <v>84</v>
      </c>
      <c r="B119" s="18"/>
      <c r="C119" s="15"/>
      <c r="D119" s="6"/>
      <c r="E119" s="6"/>
      <c r="F119" s="6"/>
      <c r="G119" s="6"/>
      <c r="H119" s="6"/>
      <c r="I119" s="6"/>
      <c r="J119" s="6"/>
      <c r="K119" s="6"/>
      <c r="L119" s="6">
        <v>28591</v>
      </c>
      <c r="M119" s="6"/>
      <c r="N119" s="6"/>
      <c r="O119" s="6"/>
      <c r="P119" s="5">
        <f t="shared" si="1"/>
        <v>28591</v>
      </c>
      <c r="Q119" s="11">
        <v>28591</v>
      </c>
    </row>
    <row r="120" spans="1:17" ht="15.75" thickBot="1">
      <c r="A120" s="29" t="s">
        <v>85</v>
      </c>
      <c r="B120" s="18"/>
      <c r="C120" s="15"/>
      <c r="D120" s="6"/>
      <c r="E120" s="6"/>
      <c r="F120" s="6"/>
      <c r="G120" s="6"/>
      <c r="H120" s="6"/>
      <c r="I120" s="6"/>
      <c r="J120" s="6"/>
      <c r="K120" s="6"/>
      <c r="L120" s="6">
        <v>20422.5</v>
      </c>
      <c r="M120" s="6"/>
      <c r="N120" s="6"/>
      <c r="O120" s="6"/>
      <c r="P120" s="5">
        <f t="shared" si="1"/>
        <v>20422.5</v>
      </c>
      <c r="Q120" s="11">
        <v>20422.5</v>
      </c>
    </row>
    <row r="121" spans="1:17" ht="15.75" thickBot="1">
      <c r="A121" s="30" t="s">
        <v>86</v>
      </c>
      <c r="B121" s="15"/>
      <c r="C121" s="7"/>
      <c r="D121" s="6"/>
      <c r="E121" s="6"/>
      <c r="F121" s="6"/>
      <c r="G121" s="6"/>
      <c r="H121" s="6"/>
      <c r="I121" s="6"/>
      <c r="J121" s="6"/>
      <c r="K121" s="6"/>
      <c r="L121" s="6">
        <v>70000</v>
      </c>
      <c r="M121" s="6"/>
      <c r="N121" s="6"/>
      <c r="O121" s="6"/>
      <c r="P121" s="5">
        <f t="shared" si="1"/>
        <v>70000</v>
      </c>
      <c r="Q121" s="11">
        <f>+P121+P122+P123+P124+P125++P126+P127+P128</f>
        <v>403521</v>
      </c>
    </row>
    <row r="122" spans="1:17" ht="15.75" thickBot="1">
      <c r="A122" s="30" t="s">
        <v>86</v>
      </c>
      <c r="B122" s="15"/>
      <c r="C122" s="7"/>
      <c r="D122" s="6"/>
      <c r="E122" s="6"/>
      <c r="F122" s="6"/>
      <c r="G122" s="6"/>
      <c r="H122" s="6"/>
      <c r="I122" s="6"/>
      <c r="J122" s="6"/>
      <c r="K122" s="6"/>
      <c r="L122" s="6">
        <v>45000</v>
      </c>
      <c r="M122" s="6"/>
      <c r="N122" s="6"/>
      <c r="O122" s="6"/>
      <c r="P122" s="5">
        <f t="shared" si="1"/>
        <v>45000</v>
      </c>
      <c r="Q122" s="11"/>
    </row>
    <row r="123" spans="1:17" ht="15.75" thickBot="1">
      <c r="A123" s="29" t="s">
        <v>86</v>
      </c>
      <c r="B123" s="15"/>
      <c r="C123" s="7"/>
      <c r="D123" s="6"/>
      <c r="E123" s="6"/>
      <c r="F123" s="6"/>
      <c r="G123" s="6"/>
      <c r="H123" s="6"/>
      <c r="I123" s="6"/>
      <c r="J123" s="6"/>
      <c r="K123" s="6"/>
      <c r="L123" s="6">
        <v>100000</v>
      </c>
      <c r="M123" s="6"/>
      <c r="N123" s="6"/>
      <c r="O123" s="6"/>
      <c r="P123" s="5">
        <f t="shared" si="1"/>
        <v>100000</v>
      </c>
      <c r="Q123" s="11"/>
    </row>
    <row r="124" spans="1:17" ht="15.75" thickBot="1">
      <c r="A124" s="30" t="s">
        <v>86</v>
      </c>
      <c r="B124" s="15"/>
      <c r="C124" s="7"/>
      <c r="D124" s="6"/>
      <c r="E124" s="6"/>
      <c r="F124" s="6"/>
      <c r="G124" s="6"/>
      <c r="H124" s="6"/>
      <c r="I124" s="6"/>
      <c r="J124" s="6"/>
      <c r="K124" s="6"/>
      <c r="L124" s="6">
        <v>115000</v>
      </c>
      <c r="M124" s="6"/>
      <c r="N124" s="6"/>
      <c r="O124" s="6"/>
      <c r="P124" s="5">
        <f t="shared" si="1"/>
        <v>115000</v>
      </c>
      <c r="Q124" s="11"/>
    </row>
    <row r="125" spans="1:17" ht="15.75" thickBot="1">
      <c r="A125" s="29" t="s">
        <v>86</v>
      </c>
      <c r="B125" s="15"/>
      <c r="C125" s="7"/>
      <c r="D125" s="6"/>
      <c r="E125" s="6"/>
      <c r="F125" s="6"/>
      <c r="G125" s="6"/>
      <c r="H125" s="6"/>
      <c r="I125" s="6"/>
      <c r="J125" s="6"/>
      <c r="K125" s="6"/>
      <c r="L125" s="6">
        <v>18380.25</v>
      </c>
      <c r="M125" s="6"/>
      <c r="N125" s="6"/>
      <c r="O125" s="6"/>
      <c r="P125" s="5">
        <f t="shared" si="1"/>
        <v>18380.25</v>
      </c>
      <c r="Q125" s="11"/>
    </row>
    <row r="126" spans="1:17" ht="15.75" thickBot="1">
      <c r="A126" s="29" t="s">
        <v>86</v>
      </c>
      <c r="B126" s="15"/>
      <c r="C126" s="7"/>
      <c r="D126" s="6"/>
      <c r="E126" s="6"/>
      <c r="F126" s="6"/>
      <c r="G126" s="6"/>
      <c r="H126" s="6"/>
      <c r="I126" s="6"/>
      <c r="J126" s="6"/>
      <c r="K126" s="6"/>
      <c r="L126" s="6">
        <v>18380.25</v>
      </c>
      <c r="M126" s="6"/>
      <c r="N126" s="6"/>
      <c r="O126" s="6"/>
      <c r="P126" s="5">
        <f t="shared" si="1"/>
        <v>18380.25</v>
      </c>
      <c r="Q126" s="11"/>
    </row>
    <row r="127" spans="1:17" ht="15.75" thickBot="1">
      <c r="A127" s="29" t="s">
        <v>86</v>
      </c>
      <c r="B127" s="15"/>
      <c r="C127" s="7"/>
      <c r="D127" s="6"/>
      <c r="E127" s="6"/>
      <c r="F127" s="6"/>
      <c r="G127" s="6"/>
      <c r="H127" s="6"/>
      <c r="I127" s="6"/>
      <c r="J127" s="6"/>
      <c r="K127" s="6"/>
      <c r="L127" s="6">
        <v>18380.25</v>
      </c>
      <c r="M127" s="6"/>
      <c r="N127" s="6"/>
      <c r="O127" s="6"/>
      <c r="P127" s="5">
        <f t="shared" si="1"/>
        <v>18380.25</v>
      </c>
      <c r="Q127" s="11"/>
    </row>
    <row r="128" spans="1:17" ht="15.75" thickBot="1">
      <c r="A128" s="30" t="s">
        <v>86</v>
      </c>
      <c r="B128" s="15"/>
      <c r="C128" s="7"/>
      <c r="D128" s="6"/>
      <c r="E128" s="6"/>
      <c r="F128" s="6"/>
      <c r="G128" s="6"/>
      <c r="H128" s="6"/>
      <c r="I128" s="6"/>
      <c r="J128" s="6"/>
      <c r="K128" s="6"/>
      <c r="L128" s="6">
        <v>18380.25</v>
      </c>
      <c r="M128" s="6"/>
      <c r="N128" s="6"/>
      <c r="O128" s="6"/>
      <c r="P128" s="5">
        <f t="shared" si="1"/>
        <v>18380.25</v>
      </c>
      <c r="Q128" s="11"/>
    </row>
    <row r="129" spans="1:17" ht="15.75" thickBot="1">
      <c r="A129" s="30" t="s">
        <v>168</v>
      </c>
      <c r="B129" s="15"/>
      <c r="C129" s="15"/>
      <c r="D129" s="6"/>
      <c r="E129" s="6"/>
      <c r="F129" s="6">
        <v>10000</v>
      </c>
      <c r="G129" s="6"/>
      <c r="H129" s="6"/>
      <c r="I129" s="6"/>
      <c r="J129" s="6"/>
      <c r="K129" s="6"/>
      <c r="L129" s="6"/>
      <c r="M129" s="6"/>
      <c r="N129" s="6"/>
      <c r="O129" s="6"/>
      <c r="P129" s="5">
        <f t="shared" si="1"/>
        <v>10000</v>
      </c>
      <c r="Q129" s="11">
        <f>SUM(P129)</f>
        <v>10000</v>
      </c>
    </row>
    <row r="130" spans="1:17" ht="15.75" thickBot="1">
      <c r="A130" s="30" t="s">
        <v>7</v>
      </c>
      <c r="B130" s="15"/>
      <c r="C130" s="6"/>
      <c r="D130" s="6"/>
      <c r="E130" s="6"/>
      <c r="F130" s="6"/>
      <c r="G130" s="6"/>
      <c r="H130" s="20"/>
      <c r="I130" s="6"/>
      <c r="J130" s="6"/>
      <c r="K130" s="6"/>
      <c r="L130" s="6"/>
      <c r="M130" s="6"/>
      <c r="N130" s="6">
        <v>10000</v>
      </c>
      <c r="O130" s="6"/>
      <c r="P130" s="5">
        <f t="shared" si="1"/>
        <v>10000</v>
      </c>
      <c r="Q130" s="11">
        <v>10000</v>
      </c>
    </row>
    <row r="131" spans="1:17" ht="15.75" thickBot="1">
      <c r="A131" s="30" t="s">
        <v>161</v>
      </c>
      <c r="B131" s="15"/>
      <c r="C131" s="15"/>
      <c r="D131" s="6"/>
      <c r="E131" s="6"/>
      <c r="F131" s="6">
        <v>10000</v>
      </c>
      <c r="G131" s="6"/>
      <c r="H131" s="6"/>
      <c r="I131" s="6"/>
      <c r="J131" s="6"/>
      <c r="K131" s="6"/>
      <c r="L131" s="6"/>
      <c r="M131" s="6"/>
      <c r="N131" s="6"/>
      <c r="O131" s="6"/>
      <c r="P131" s="5">
        <f aca="true" t="shared" si="2" ref="P131:P194">SUM(B131:O131)</f>
        <v>10000</v>
      </c>
      <c r="Q131" s="11">
        <f>SUM(P131)</f>
        <v>10000</v>
      </c>
    </row>
    <row r="132" spans="1:17" ht="15.75" thickBot="1">
      <c r="A132" s="30" t="s">
        <v>159</v>
      </c>
      <c r="B132" s="15"/>
      <c r="C132" s="15"/>
      <c r="D132" s="6"/>
      <c r="E132" s="6"/>
      <c r="F132" s="6">
        <v>10000</v>
      </c>
      <c r="G132" s="6"/>
      <c r="H132" s="6"/>
      <c r="I132" s="6"/>
      <c r="J132" s="6"/>
      <c r="K132" s="6"/>
      <c r="L132" s="6"/>
      <c r="M132" s="6"/>
      <c r="N132" s="6"/>
      <c r="O132" s="6"/>
      <c r="P132" s="5">
        <f t="shared" si="2"/>
        <v>10000</v>
      </c>
      <c r="Q132" s="11">
        <f>SUM(P132)</f>
        <v>10000</v>
      </c>
    </row>
    <row r="133" spans="1:17" ht="15.75" thickBot="1">
      <c r="A133" s="30" t="s">
        <v>171</v>
      </c>
      <c r="B133" s="15"/>
      <c r="C133" s="15"/>
      <c r="D133" s="6"/>
      <c r="E133" s="6"/>
      <c r="F133" s="6">
        <v>10000</v>
      </c>
      <c r="G133" s="6"/>
      <c r="H133" s="6"/>
      <c r="I133" s="6"/>
      <c r="J133" s="6"/>
      <c r="K133" s="6"/>
      <c r="L133" s="6"/>
      <c r="M133" s="6"/>
      <c r="N133" s="6"/>
      <c r="O133" s="6"/>
      <c r="P133" s="5">
        <f t="shared" si="2"/>
        <v>10000</v>
      </c>
      <c r="Q133" s="11">
        <f>SUM(P133)</f>
        <v>10000</v>
      </c>
    </row>
    <row r="134" spans="1:17" ht="15.75" thickBot="1">
      <c r="A134" s="29" t="s">
        <v>6</v>
      </c>
      <c r="B134" s="15"/>
      <c r="C134" s="6"/>
      <c r="D134" s="6"/>
      <c r="E134" s="6"/>
      <c r="F134" s="6"/>
      <c r="G134" s="6"/>
      <c r="H134" s="20"/>
      <c r="I134" s="6"/>
      <c r="J134" s="6"/>
      <c r="K134" s="6"/>
      <c r="L134" s="6"/>
      <c r="M134" s="6"/>
      <c r="N134" s="6">
        <v>10000</v>
      </c>
      <c r="O134" s="6"/>
      <c r="P134" s="5">
        <f t="shared" si="2"/>
        <v>10000</v>
      </c>
      <c r="Q134" s="11">
        <v>10000</v>
      </c>
    </row>
    <row r="135" spans="1:25" s="26" customFormat="1" ht="15.75" thickBot="1">
      <c r="A135" s="30" t="s">
        <v>87</v>
      </c>
      <c r="B135" s="15">
        <v>303917.56</v>
      </c>
      <c r="C135" s="15">
        <v>17375.6</v>
      </c>
      <c r="D135" s="6"/>
      <c r="E135" s="6"/>
      <c r="F135" s="6"/>
      <c r="G135" s="6"/>
      <c r="H135" s="6"/>
      <c r="I135" s="6"/>
      <c r="J135" s="6"/>
      <c r="K135" s="6"/>
      <c r="L135" s="6"/>
      <c r="M135" s="6"/>
      <c r="N135" s="6"/>
      <c r="O135" s="6"/>
      <c r="P135" s="5">
        <f t="shared" si="2"/>
        <v>321293.16</v>
      </c>
      <c r="Q135" s="11">
        <v>321293.16</v>
      </c>
      <c r="R135" s="27"/>
      <c r="S135" s="27"/>
      <c r="T135" s="27"/>
      <c r="U135" s="27"/>
      <c r="V135" s="27"/>
      <c r="W135" s="27"/>
      <c r="X135" s="27"/>
      <c r="Y135" s="27"/>
    </row>
    <row r="136" spans="1:25" ht="15.75" thickBot="1">
      <c r="A136" s="29" t="s">
        <v>88</v>
      </c>
      <c r="B136" s="15"/>
      <c r="C136" s="7"/>
      <c r="D136" s="6"/>
      <c r="E136" s="6"/>
      <c r="F136" s="6"/>
      <c r="G136" s="6"/>
      <c r="H136" s="6">
        <v>60000</v>
      </c>
      <c r="I136" s="6"/>
      <c r="J136" s="6"/>
      <c r="K136" s="6"/>
      <c r="L136" s="6"/>
      <c r="M136" s="6"/>
      <c r="N136" s="6"/>
      <c r="O136" s="6"/>
      <c r="P136" s="5">
        <f t="shared" si="2"/>
        <v>60000</v>
      </c>
      <c r="Q136" s="11">
        <v>60000</v>
      </c>
      <c r="R136" s="27"/>
      <c r="S136" s="27"/>
      <c r="T136" s="27"/>
      <c r="U136" s="27"/>
      <c r="V136" s="27"/>
      <c r="W136" s="27"/>
      <c r="X136" s="27"/>
      <c r="Y136" s="27"/>
    </row>
    <row r="137" spans="1:17" ht="15.75" thickBot="1">
      <c r="A137" s="29" t="s">
        <v>89</v>
      </c>
      <c r="B137" s="15"/>
      <c r="C137" s="15">
        <v>15862.33</v>
      </c>
      <c r="D137" s="6"/>
      <c r="E137" s="6"/>
      <c r="F137" s="6"/>
      <c r="G137" s="6"/>
      <c r="H137" s="6"/>
      <c r="I137" s="6"/>
      <c r="J137" s="6"/>
      <c r="K137" s="6"/>
      <c r="L137" s="6"/>
      <c r="M137" s="6"/>
      <c r="N137" s="6"/>
      <c r="O137" s="6"/>
      <c r="P137" s="5">
        <f t="shared" si="2"/>
        <v>15862.33</v>
      </c>
      <c r="Q137" s="11">
        <v>15862.33</v>
      </c>
    </row>
    <row r="138" spans="1:17" ht="15.75" thickBot="1">
      <c r="A138" s="29" t="s">
        <v>90</v>
      </c>
      <c r="B138" s="15"/>
      <c r="C138" s="15">
        <v>58369.45</v>
      </c>
      <c r="D138" s="6"/>
      <c r="E138" s="6"/>
      <c r="F138" s="6"/>
      <c r="G138" s="6"/>
      <c r="H138" s="6"/>
      <c r="I138" s="6"/>
      <c r="J138" s="6"/>
      <c r="K138" s="6"/>
      <c r="L138" s="6"/>
      <c r="M138" s="6"/>
      <c r="N138" s="6"/>
      <c r="O138" s="6"/>
      <c r="P138" s="5">
        <f t="shared" si="2"/>
        <v>58369.45</v>
      </c>
      <c r="Q138" s="11">
        <f>+P138+P139</f>
        <v>145232.5</v>
      </c>
    </row>
    <row r="139" spans="1:17" ht="15.75" thickBot="1">
      <c r="A139" s="30" t="s">
        <v>90</v>
      </c>
      <c r="B139" s="15"/>
      <c r="C139" s="15">
        <v>86863.05</v>
      </c>
      <c r="D139" s="6"/>
      <c r="E139" s="6"/>
      <c r="F139" s="6"/>
      <c r="G139" s="6"/>
      <c r="H139" s="6"/>
      <c r="I139" s="6"/>
      <c r="J139" s="6"/>
      <c r="K139" s="6"/>
      <c r="L139" s="6"/>
      <c r="M139" s="6"/>
      <c r="N139" s="6"/>
      <c r="O139" s="6"/>
      <c r="P139" s="5">
        <f t="shared" si="2"/>
        <v>86863.05</v>
      </c>
      <c r="Q139" s="11"/>
    </row>
    <row r="140" spans="1:17" ht="15.75" thickBot="1">
      <c r="A140" s="30" t="s">
        <v>91</v>
      </c>
      <c r="B140" s="15">
        <v>329244.03</v>
      </c>
      <c r="C140" s="15">
        <v>20534.8</v>
      </c>
      <c r="D140" s="6"/>
      <c r="E140" s="6"/>
      <c r="F140" s="6"/>
      <c r="G140" s="6"/>
      <c r="H140" s="6"/>
      <c r="I140" s="6"/>
      <c r="J140" s="6"/>
      <c r="K140" s="6"/>
      <c r="L140" s="6"/>
      <c r="M140" s="6"/>
      <c r="N140" s="6"/>
      <c r="O140" s="6"/>
      <c r="P140" s="5">
        <f t="shared" si="2"/>
        <v>349778.83</v>
      </c>
      <c r="Q140" s="11">
        <v>349778.83</v>
      </c>
    </row>
    <row r="141" spans="1:17" ht="15.75" thickBot="1">
      <c r="A141" s="29" t="s">
        <v>92</v>
      </c>
      <c r="B141" s="15">
        <v>709140.96</v>
      </c>
      <c r="C141" s="15">
        <v>49971.9</v>
      </c>
      <c r="D141" s="6"/>
      <c r="E141" s="6"/>
      <c r="F141" s="6"/>
      <c r="G141" s="6"/>
      <c r="H141" s="6"/>
      <c r="I141" s="6"/>
      <c r="J141" s="6"/>
      <c r="K141" s="6"/>
      <c r="L141" s="6"/>
      <c r="M141" s="6"/>
      <c r="N141" s="6"/>
      <c r="O141" s="6"/>
      <c r="P141" s="5">
        <f t="shared" si="2"/>
        <v>759112.86</v>
      </c>
      <c r="Q141" s="11">
        <v>759112.86</v>
      </c>
    </row>
    <row r="142" spans="1:17" ht="15.75" thickBot="1">
      <c r="A142" s="30" t="s">
        <v>93</v>
      </c>
      <c r="B142" s="15">
        <v>74348.24</v>
      </c>
      <c r="C142" s="15">
        <v>7898</v>
      </c>
      <c r="D142" s="6"/>
      <c r="E142" s="6"/>
      <c r="F142" s="6"/>
      <c r="G142" s="6"/>
      <c r="H142" s="6"/>
      <c r="I142" s="6"/>
      <c r="J142" s="6"/>
      <c r="K142" s="6"/>
      <c r="L142" s="6"/>
      <c r="M142" s="6"/>
      <c r="N142" s="6"/>
      <c r="O142" s="6"/>
      <c r="P142" s="5">
        <f t="shared" si="2"/>
        <v>82246.24</v>
      </c>
      <c r="Q142" s="11">
        <v>82246.24</v>
      </c>
    </row>
    <row r="143" spans="1:17" ht="15.75" thickBot="1">
      <c r="A143" s="29" t="s">
        <v>94</v>
      </c>
      <c r="B143" s="15">
        <v>278591.1</v>
      </c>
      <c r="C143" s="15">
        <v>17375.6</v>
      </c>
      <c r="D143" s="6"/>
      <c r="E143" s="6"/>
      <c r="F143" s="6"/>
      <c r="G143" s="6"/>
      <c r="H143" s="6"/>
      <c r="I143" s="6"/>
      <c r="J143" s="6"/>
      <c r="K143" s="6"/>
      <c r="L143" s="6"/>
      <c r="M143" s="6"/>
      <c r="N143" s="6"/>
      <c r="O143" s="6"/>
      <c r="P143" s="5">
        <f t="shared" si="2"/>
        <v>295966.69999999995</v>
      </c>
      <c r="Q143" s="5">
        <v>295966.7</v>
      </c>
    </row>
    <row r="144" spans="1:17" ht="15.75" thickBot="1">
      <c r="A144" s="29" t="s">
        <v>95</v>
      </c>
      <c r="B144" s="15"/>
      <c r="C144" s="6"/>
      <c r="D144" s="6"/>
      <c r="E144" s="6"/>
      <c r="F144" s="6"/>
      <c r="G144" s="6"/>
      <c r="H144" s="8">
        <v>66756.84</v>
      </c>
      <c r="I144" s="6"/>
      <c r="J144" s="6"/>
      <c r="K144" s="6"/>
      <c r="L144" s="6"/>
      <c r="M144" s="6"/>
      <c r="N144" s="6"/>
      <c r="O144" s="6"/>
      <c r="P144" s="5">
        <f t="shared" si="2"/>
        <v>66756.84</v>
      </c>
      <c r="Q144" s="11">
        <v>66756.84</v>
      </c>
    </row>
    <row r="145" spans="1:17" ht="15.75" thickBot="1">
      <c r="A145" s="29" t="s">
        <v>16</v>
      </c>
      <c r="B145" s="15"/>
      <c r="C145" s="6"/>
      <c r="D145" s="6"/>
      <c r="E145" s="6"/>
      <c r="F145" s="6"/>
      <c r="G145" s="6"/>
      <c r="H145" s="20"/>
      <c r="I145" s="6"/>
      <c r="J145" s="6"/>
      <c r="K145" s="6"/>
      <c r="L145" s="6"/>
      <c r="M145" s="6"/>
      <c r="N145" s="6">
        <v>20000</v>
      </c>
      <c r="O145" s="6"/>
      <c r="P145" s="5">
        <f t="shared" si="2"/>
        <v>20000</v>
      </c>
      <c r="Q145" s="11">
        <v>20000</v>
      </c>
    </row>
    <row r="146" spans="1:17" ht="15.75" thickBot="1">
      <c r="A146" s="30" t="s">
        <v>172</v>
      </c>
      <c r="B146" s="15"/>
      <c r="C146" s="15"/>
      <c r="D146" s="6"/>
      <c r="E146" s="6"/>
      <c r="F146" s="6">
        <v>10000</v>
      </c>
      <c r="G146" s="6"/>
      <c r="H146" s="6"/>
      <c r="I146" s="6"/>
      <c r="J146" s="6"/>
      <c r="K146" s="6"/>
      <c r="L146" s="6"/>
      <c r="M146" s="6"/>
      <c r="N146" s="6"/>
      <c r="O146" s="6"/>
      <c r="P146" s="5">
        <f t="shared" si="2"/>
        <v>10000</v>
      </c>
      <c r="Q146" s="11">
        <f>SUM(P146)</f>
        <v>10000</v>
      </c>
    </row>
    <row r="147" spans="1:17" ht="15.75" thickBot="1">
      <c r="A147" s="30" t="s">
        <v>96</v>
      </c>
      <c r="B147" s="15"/>
      <c r="C147" s="6"/>
      <c r="D147" s="6"/>
      <c r="E147" s="6"/>
      <c r="F147" s="6"/>
      <c r="G147" s="6"/>
      <c r="H147" s="6">
        <v>24224</v>
      </c>
      <c r="I147" s="6"/>
      <c r="J147" s="6"/>
      <c r="K147" s="6"/>
      <c r="L147" s="6"/>
      <c r="M147" s="6"/>
      <c r="N147" s="6"/>
      <c r="O147" s="6"/>
      <c r="P147" s="5">
        <f t="shared" si="2"/>
        <v>24224</v>
      </c>
      <c r="Q147" s="11">
        <v>24224</v>
      </c>
    </row>
    <row r="148" spans="1:17" ht="15.75" thickBot="1">
      <c r="A148" s="30" t="s">
        <v>97</v>
      </c>
      <c r="B148" s="15"/>
      <c r="C148" s="6"/>
      <c r="D148" s="6"/>
      <c r="E148" s="6"/>
      <c r="F148" s="6"/>
      <c r="G148" s="6"/>
      <c r="H148" s="6"/>
      <c r="I148" s="6"/>
      <c r="J148" s="6"/>
      <c r="K148" s="6"/>
      <c r="L148" s="6">
        <v>24507</v>
      </c>
      <c r="M148" s="6"/>
      <c r="N148" s="6"/>
      <c r="O148" s="6"/>
      <c r="P148" s="5">
        <f t="shared" si="2"/>
        <v>24507</v>
      </c>
      <c r="Q148" s="11">
        <v>24507</v>
      </c>
    </row>
    <row r="149" spans="1:17" ht="15.75" thickBot="1">
      <c r="A149" s="29" t="s">
        <v>98</v>
      </c>
      <c r="B149" s="15"/>
      <c r="C149" s="6"/>
      <c r="D149" s="6"/>
      <c r="E149" s="6"/>
      <c r="F149" s="6"/>
      <c r="G149" s="6"/>
      <c r="H149" s="6"/>
      <c r="I149" s="6"/>
      <c r="J149" s="6"/>
      <c r="K149" s="6"/>
      <c r="L149" s="6">
        <v>75000</v>
      </c>
      <c r="M149" s="6"/>
      <c r="N149" s="6"/>
      <c r="O149" s="6"/>
      <c r="P149" s="5">
        <f t="shared" si="2"/>
        <v>75000</v>
      </c>
      <c r="Q149" s="11">
        <v>75000</v>
      </c>
    </row>
    <row r="150" spans="1:17" ht="15.75" thickBot="1">
      <c r="A150" s="30" t="s">
        <v>99</v>
      </c>
      <c r="B150" s="15"/>
      <c r="C150" s="8"/>
      <c r="D150" s="6"/>
      <c r="E150" s="6"/>
      <c r="F150" s="6"/>
      <c r="G150" s="6"/>
      <c r="H150" s="15"/>
      <c r="I150" s="6"/>
      <c r="J150" s="6"/>
      <c r="K150" s="6"/>
      <c r="L150" s="6">
        <v>24507</v>
      </c>
      <c r="M150" s="6"/>
      <c r="N150" s="6"/>
      <c r="O150" s="6"/>
      <c r="P150" s="5">
        <f t="shared" si="2"/>
        <v>24507</v>
      </c>
      <c r="Q150" s="11">
        <v>24507</v>
      </c>
    </row>
    <row r="151" spans="1:17" ht="15.75" thickBot="1">
      <c r="A151" s="30" t="s">
        <v>178</v>
      </c>
      <c r="B151" s="15"/>
      <c r="C151" s="15"/>
      <c r="D151" s="6"/>
      <c r="E151" s="6"/>
      <c r="F151" s="6">
        <v>10000</v>
      </c>
      <c r="G151" s="6"/>
      <c r="H151" s="6"/>
      <c r="I151" s="6"/>
      <c r="J151" s="6"/>
      <c r="K151" s="6"/>
      <c r="L151" s="6"/>
      <c r="M151" s="6"/>
      <c r="N151" s="6"/>
      <c r="O151" s="6"/>
      <c r="P151" s="5">
        <f t="shared" si="2"/>
        <v>10000</v>
      </c>
      <c r="Q151" s="11">
        <f>SUM(P151)</f>
        <v>10000</v>
      </c>
    </row>
    <row r="152" spans="1:17" ht="15.75" thickBot="1">
      <c r="A152" s="29" t="s">
        <v>100</v>
      </c>
      <c r="B152" s="15"/>
      <c r="C152" s="8"/>
      <c r="D152" s="6"/>
      <c r="E152" s="6"/>
      <c r="F152" s="6"/>
      <c r="G152" s="6"/>
      <c r="H152" s="15"/>
      <c r="I152" s="6"/>
      <c r="J152" s="6"/>
      <c r="K152" s="6"/>
      <c r="L152" s="6">
        <v>35000</v>
      </c>
      <c r="M152" s="6"/>
      <c r="N152" s="6"/>
      <c r="O152" s="6"/>
      <c r="P152" s="5">
        <f t="shared" si="2"/>
        <v>35000</v>
      </c>
      <c r="Q152" s="11">
        <v>35000</v>
      </c>
    </row>
    <row r="153" spans="1:17" ht="15.75" thickBot="1">
      <c r="A153" s="29" t="s">
        <v>101</v>
      </c>
      <c r="B153" s="15">
        <v>115397.95</v>
      </c>
      <c r="C153" s="6"/>
      <c r="D153" s="6"/>
      <c r="E153" s="6"/>
      <c r="F153" s="6"/>
      <c r="G153" s="6"/>
      <c r="H153" s="6"/>
      <c r="I153" s="6"/>
      <c r="J153" s="6"/>
      <c r="K153" s="6"/>
      <c r="L153" s="6"/>
      <c r="M153" s="6"/>
      <c r="N153" s="6"/>
      <c r="O153" s="6"/>
      <c r="P153" s="5">
        <f t="shared" si="2"/>
        <v>115397.95</v>
      </c>
      <c r="Q153" s="11">
        <f>+P153+P154</f>
        <v>541710.77</v>
      </c>
    </row>
    <row r="154" spans="1:17" ht="15.75" thickBot="1">
      <c r="A154" s="29" t="s">
        <v>101</v>
      </c>
      <c r="B154" s="15">
        <v>426312.82</v>
      </c>
      <c r="C154" s="16"/>
      <c r="D154" s="6"/>
      <c r="E154" s="6"/>
      <c r="F154" s="6"/>
      <c r="G154" s="6"/>
      <c r="H154" s="6"/>
      <c r="I154" s="6"/>
      <c r="J154" s="6"/>
      <c r="K154" s="6"/>
      <c r="L154" s="6"/>
      <c r="M154" s="6"/>
      <c r="N154" s="6"/>
      <c r="O154" s="6"/>
      <c r="P154" s="5">
        <f t="shared" si="2"/>
        <v>426312.82</v>
      </c>
      <c r="Q154" s="11"/>
    </row>
    <row r="155" spans="1:17" ht="15.75" thickBot="1">
      <c r="A155" s="30" t="s">
        <v>102</v>
      </c>
      <c r="B155" s="15">
        <v>605315.96</v>
      </c>
      <c r="C155" s="8"/>
      <c r="D155" s="6"/>
      <c r="E155" s="6"/>
      <c r="F155" s="6"/>
      <c r="G155" s="6"/>
      <c r="H155" s="6"/>
      <c r="I155" s="6"/>
      <c r="J155" s="6"/>
      <c r="K155" s="6"/>
      <c r="L155" s="6"/>
      <c r="M155" s="6"/>
      <c r="N155" s="6"/>
      <c r="O155" s="6"/>
      <c r="P155" s="5">
        <f t="shared" si="2"/>
        <v>605315.96</v>
      </c>
      <c r="Q155" s="11">
        <v>605315.96</v>
      </c>
    </row>
    <row r="156" spans="1:17" ht="20.25" customHeight="1" thickBot="1">
      <c r="A156" s="30" t="s">
        <v>103</v>
      </c>
      <c r="B156" s="15">
        <v>958865.87</v>
      </c>
      <c r="C156" s="6"/>
      <c r="D156" s="6"/>
      <c r="E156" s="6"/>
      <c r="F156" s="6"/>
      <c r="G156" s="6"/>
      <c r="H156" s="6"/>
      <c r="I156" s="6"/>
      <c r="J156" s="6"/>
      <c r="K156" s="6"/>
      <c r="L156" s="6"/>
      <c r="M156" s="6"/>
      <c r="N156" s="6"/>
      <c r="O156" s="6"/>
      <c r="P156" s="5">
        <f t="shared" si="2"/>
        <v>958865.87</v>
      </c>
      <c r="Q156" s="11">
        <v>958865.87</v>
      </c>
    </row>
    <row r="157" spans="1:17" ht="15.75" thickBot="1">
      <c r="A157" s="29" t="s">
        <v>104</v>
      </c>
      <c r="B157" s="15">
        <v>509557.05</v>
      </c>
      <c r="C157" s="15">
        <v>31592</v>
      </c>
      <c r="D157" s="6"/>
      <c r="E157" s="6"/>
      <c r="F157" s="6"/>
      <c r="G157" s="6"/>
      <c r="H157" s="6"/>
      <c r="I157" s="6"/>
      <c r="J157" s="6"/>
      <c r="K157" s="6"/>
      <c r="L157" s="6"/>
      <c r="M157" s="6"/>
      <c r="N157" s="6"/>
      <c r="O157" s="6"/>
      <c r="P157" s="5">
        <f t="shared" si="2"/>
        <v>541149.05</v>
      </c>
      <c r="Q157" s="11">
        <v>541149.05</v>
      </c>
    </row>
    <row r="158" spans="1:17" ht="15.75" thickBot="1">
      <c r="A158" s="30" t="s">
        <v>105</v>
      </c>
      <c r="B158" s="15">
        <v>746666.06</v>
      </c>
      <c r="C158" s="6"/>
      <c r="D158" s="6"/>
      <c r="E158" s="6"/>
      <c r="F158" s="6"/>
      <c r="G158" s="6"/>
      <c r="H158" s="6"/>
      <c r="I158" s="6"/>
      <c r="J158" s="6"/>
      <c r="K158" s="6"/>
      <c r="L158" s="6"/>
      <c r="M158" s="6"/>
      <c r="N158" s="6"/>
      <c r="O158" s="6"/>
      <c r="P158" s="5">
        <f t="shared" si="2"/>
        <v>746666.06</v>
      </c>
      <c r="Q158" s="11">
        <v>746666.06</v>
      </c>
    </row>
    <row r="159" spans="1:17" ht="15.75" thickBot="1">
      <c r="A159" s="29" t="s">
        <v>106</v>
      </c>
      <c r="B159" s="15">
        <v>488337.65</v>
      </c>
      <c r="C159" s="6"/>
      <c r="D159" s="6"/>
      <c r="E159" s="6"/>
      <c r="F159" s="6"/>
      <c r="G159" s="6"/>
      <c r="H159" s="6"/>
      <c r="I159" s="6"/>
      <c r="J159" s="6"/>
      <c r="K159" s="6"/>
      <c r="L159" s="6"/>
      <c r="M159" s="6"/>
      <c r="N159" s="6"/>
      <c r="O159" s="6"/>
      <c r="P159" s="5">
        <f t="shared" si="2"/>
        <v>488337.65</v>
      </c>
      <c r="Q159" s="11">
        <v>488337.65</v>
      </c>
    </row>
    <row r="160" spans="1:17" ht="15.75" thickBot="1">
      <c r="A160" s="29" t="s">
        <v>8</v>
      </c>
      <c r="B160" s="15"/>
      <c r="C160" s="6"/>
      <c r="D160" s="6"/>
      <c r="E160" s="6"/>
      <c r="F160" s="6"/>
      <c r="G160" s="6"/>
      <c r="H160" s="15"/>
      <c r="I160" s="6"/>
      <c r="J160" s="6"/>
      <c r="K160" s="6"/>
      <c r="L160" s="6"/>
      <c r="M160" s="6"/>
      <c r="N160" s="6">
        <v>10000</v>
      </c>
      <c r="O160" s="6"/>
      <c r="P160" s="5">
        <f t="shared" si="2"/>
        <v>10000</v>
      </c>
      <c r="Q160" s="11">
        <f>+P160+P161</f>
        <v>90000</v>
      </c>
    </row>
    <row r="161" spans="1:17" ht="15.75" thickBot="1">
      <c r="A161" s="29" t="s">
        <v>22</v>
      </c>
      <c r="B161" s="15"/>
      <c r="C161" s="6"/>
      <c r="D161" s="6"/>
      <c r="E161" s="6"/>
      <c r="F161" s="6"/>
      <c r="G161" s="6"/>
      <c r="H161" s="15"/>
      <c r="I161" s="6"/>
      <c r="J161" s="6"/>
      <c r="K161" s="6"/>
      <c r="L161" s="6"/>
      <c r="M161" s="6"/>
      <c r="N161" s="6">
        <v>80000</v>
      </c>
      <c r="O161" s="6"/>
      <c r="P161" s="5">
        <f t="shared" si="2"/>
        <v>80000</v>
      </c>
      <c r="Q161" s="11"/>
    </row>
    <row r="162" spans="1:17" ht="15.75" thickBot="1">
      <c r="A162" s="30" t="s">
        <v>145</v>
      </c>
      <c r="B162" s="15"/>
      <c r="C162" s="15"/>
      <c r="D162" s="6"/>
      <c r="E162" s="6"/>
      <c r="F162" s="6">
        <v>6000</v>
      </c>
      <c r="G162" s="6"/>
      <c r="H162" s="6"/>
      <c r="I162" s="6"/>
      <c r="J162" s="6"/>
      <c r="K162" s="6"/>
      <c r="L162" s="6"/>
      <c r="M162" s="6"/>
      <c r="N162" s="6"/>
      <c r="O162" s="6"/>
      <c r="P162" s="5">
        <f t="shared" si="2"/>
        <v>6000</v>
      </c>
      <c r="Q162" s="11">
        <f>SUM(P162)</f>
        <v>6000</v>
      </c>
    </row>
    <row r="163" spans="1:17" ht="15.75" thickBot="1">
      <c r="A163" s="30" t="s">
        <v>157</v>
      </c>
      <c r="B163" s="15"/>
      <c r="C163" s="15"/>
      <c r="D163" s="6"/>
      <c r="E163" s="6"/>
      <c r="F163" s="6">
        <v>10000</v>
      </c>
      <c r="G163" s="6"/>
      <c r="H163" s="6"/>
      <c r="I163" s="6"/>
      <c r="J163" s="6"/>
      <c r="K163" s="6"/>
      <c r="L163" s="6"/>
      <c r="M163" s="6"/>
      <c r="N163" s="6"/>
      <c r="O163" s="6"/>
      <c r="P163" s="5">
        <f t="shared" si="2"/>
        <v>10000</v>
      </c>
      <c r="Q163" s="11">
        <f>SUM(P163)</f>
        <v>10000</v>
      </c>
    </row>
    <row r="164" spans="1:17" ht="19.5" customHeight="1" thickBot="1">
      <c r="A164" s="30" t="s">
        <v>151</v>
      </c>
      <c r="B164" s="15"/>
      <c r="C164" s="15"/>
      <c r="D164" s="6"/>
      <c r="E164" s="6"/>
      <c r="F164" s="6">
        <v>10000</v>
      </c>
      <c r="G164" s="6"/>
      <c r="H164" s="6"/>
      <c r="I164" s="6"/>
      <c r="J164" s="6"/>
      <c r="K164" s="6"/>
      <c r="L164" s="6"/>
      <c r="M164" s="6"/>
      <c r="N164" s="6"/>
      <c r="O164" s="6"/>
      <c r="P164" s="5">
        <f t="shared" si="2"/>
        <v>10000</v>
      </c>
      <c r="Q164" s="11">
        <f>SUM(P164)</f>
        <v>10000</v>
      </c>
    </row>
    <row r="165" spans="1:17" ht="15.75" thickBot="1">
      <c r="A165" s="30" t="s">
        <v>152</v>
      </c>
      <c r="B165" s="15"/>
      <c r="C165" s="15"/>
      <c r="D165" s="6"/>
      <c r="E165" s="6"/>
      <c r="F165" s="6">
        <v>10000</v>
      </c>
      <c r="G165" s="6"/>
      <c r="H165" s="6"/>
      <c r="I165" s="6"/>
      <c r="J165" s="6"/>
      <c r="K165" s="6"/>
      <c r="L165" s="6"/>
      <c r="M165" s="6"/>
      <c r="N165" s="6"/>
      <c r="O165" s="6"/>
      <c r="P165" s="5">
        <f t="shared" si="2"/>
        <v>10000</v>
      </c>
      <c r="Q165" s="11">
        <f>SUM(P165)</f>
        <v>10000</v>
      </c>
    </row>
    <row r="166" spans="1:17" ht="15.75" thickBot="1">
      <c r="A166" s="30" t="s">
        <v>18</v>
      </c>
      <c r="B166" s="15"/>
      <c r="C166" s="6"/>
      <c r="D166" s="6"/>
      <c r="E166" s="6"/>
      <c r="F166" s="6"/>
      <c r="G166" s="6"/>
      <c r="H166" s="15"/>
      <c r="I166" s="6"/>
      <c r="J166" s="6"/>
      <c r="K166" s="6"/>
      <c r="L166" s="6"/>
      <c r="M166" s="6"/>
      <c r="N166" s="6">
        <v>30000</v>
      </c>
      <c r="O166" s="6"/>
      <c r="P166" s="5">
        <f t="shared" si="2"/>
        <v>30000</v>
      </c>
      <c r="Q166" s="11">
        <v>30000</v>
      </c>
    </row>
    <row r="167" spans="1:17" ht="15.75" thickBot="1">
      <c r="A167" s="30" t="s">
        <v>107</v>
      </c>
      <c r="B167" s="15"/>
      <c r="C167" s="6"/>
      <c r="D167" s="6"/>
      <c r="E167" s="6"/>
      <c r="F167" s="6"/>
      <c r="G167" s="6"/>
      <c r="H167" s="6">
        <v>105078</v>
      </c>
      <c r="I167" s="6"/>
      <c r="J167" s="6"/>
      <c r="K167" s="6"/>
      <c r="L167" s="15"/>
      <c r="M167" s="15"/>
      <c r="N167" s="6"/>
      <c r="O167" s="6"/>
      <c r="P167" s="5">
        <f t="shared" si="2"/>
        <v>105078</v>
      </c>
      <c r="Q167" s="11">
        <v>105078</v>
      </c>
    </row>
    <row r="168" spans="1:17" ht="15.75" thickBot="1">
      <c r="A168" s="29" t="s">
        <v>27</v>
      </c>
      <c r="B168" s="15"/>
      <c r="C168" s="6"/>
      <c r="D168" s="6"/>
      <c r="E168" s="6"/>
      <c r="F168" s="6"/>
      <c r="G168" s="6"/>
      <c r="H168" s="15"/>
      <c r="I168" s="6"/>
      <c r="J168" s="6"/>
      <c r="K168" s="6"/>
      <c r="L168" s="6"/>
      <c r="M168" s="6"/>
      <c r="N168" s="6">
        <v>80000</v>
      </c>
      <c r="O168" s="6"/>
      <c r="P168" s="5">
        <f t="shared" si="2"/>
        <v>80000</v>
      </c>
      <c r="Q168" s="11">
        <v>80000</v>
      </c>
    </row>
    <row r="169" spans="1:17" ht="15.75" thickBot="1">
      <c r="A169" s="30" t="s">
        <v>108</v>
      </c>
      <c r="B169" s="15">
        <v>534450.81</v>
      </c>
      <c r="C169" s="6"/>
      <c r="D169" s="6"/>
      <c r="E169" s="6"/>
      <c r="F169" s="6"/>
      <c r="G169" s="6"/>
      <c r="H169" s="6"/>
      <c r="I169" s="6"/>
      <c r="J169" s="6"/>
      <c r="K169" s="6"/>
      <c r="L169" s="6"/>
      <c r="M169" s="6"/>
      <c r="N169" s="6"/>
      <c r="O169" s="6"/>
      <c r="P169" s="5">
        <f t="shared" si="2"/>
        <v>534450.81</v>
      </c>
      <c r="Q169" s="11">
        <v>534450.81</v>
      </c>
    </row>
    <row r="170" spans="1:17" ht="15.75" thickBot="1">
      <c r="A170" s="29" t="s">
        <v>109</v>
      </c>
      <c r="B170" s="15">
        <v>278591.1</v>
      </c>
      <c r="C170" s="15">
        <v>12636.8</v>
      </c>
      <c r="D170" s="6"/>
      <c r="E170" s="6"/>
      <c r="F170" s="6"/>
      <c r="G170" s="6"/>
      <c r="H170" s="6"/>
      <c r="I170" s="6"/>
      <c r="J170" s="6"/>
      <c r="K170" s="6"/>
      <c r="L170" s="6"/>
      <c r="M170" s="6"/>
      <c r="N170" s="6"/>
      <c r="O170" s="6"/>
      <c r="P170" s="5">
        <f t="shared" si="2"/>
        <v>291227.89999999997</v>
      </c>
      <c r="Q170" s="11">
        <v>291227.9</v>
      </c>
    </row>
    <row r="171" spans="1:17" ht="15.75" thickBot="1">
      <c r="A171" s="29" t="s">
        <v>110</v>
      </c>
      <c r="B171" s="15"/>
      <c r="C171" s="15"/>
      <c r="D171" s="6"/>
      <c r="E171" s="6"/>
      <c r="F171" s="6"/>
      <c r="G171" s="6"/>
      <c r="H171" s="6"/>
      <c r="I171" s="6"/>
      <c r="J171" s="6"/>
      <c r="K171" s="6"/>
      <c r="L171" s="6">
        <v>27447.84</v>
      </c>
      <c r="M171" s="6"/>
      <c r="N171" s="6"/>
      <c r="O171" s="6"/>
      <c r="P171" s="5">
        <f t="shared" si="2"/>
        <v>27447.84</v>
      </c>
      <c r="Q171" s="11">
        <v>27447.84</v>
      </c>
    </row>
    <row r="172" spans="1:17" ht="15.75" thickBot="1">
      <c r="A172" s="29" t="s">
        <v>111</v>
      </c>
      <c r="B172" s="15"/>
      <c r="C172" s="15"/>
      <c r="D172" s="6"/>
      <c r="E172" s="6"/>
      <c r="F172" s="6"/>
      <c r="G172" s="6"/>
      <c r="H172" s="6">
        <v>155565</v>
      </c>
      <c r="I172" s="6"/>
      <c r="J172" s="6"/>
      <c r="K172" s="6"/>
      <c r="L172" s="6"/>
      <c r="M172" s="6"/>
      <c r="N172" s="6"/>
      <c r="O172" s="6"/>
      <c r="P172" s="5">
        <f t="shared" si="2"/>
        <v>155565</v>
      </c>
      <c r="Q172" s="11">
        <v>155565</v>
      </c>
    </row>
    <row r="173" spans="1:17" ht="15.75" thickBot="1">
      <c r="A173" s="30" t="s">
        <v>112</v>
      </c>
      <c r="B173" s="15"/>
      <c r="C173" s="15"/>
      <c r="D173" s="6"/>
      <c r="E173" s="6"/>
      <c r="F173" s="6"/>
      <c r="G173" s="6"/>
      <c r="H173" s="6"/>
      <c r="I173" s="6"/>
      <c r="J173" s="6"/>
      <c r="K173" s="6"/>
      <c r="L173" s="6">
        <v>33492.9</v>
      </c>
      <c r="M173" s="6"/>
      <c r="N173" s="6"/>
      <c r="O173" s="6"/>
      <c r="P173" s="5">
        <f t="shared" si="2"/>
        <v>33492.9</v>
      </c>
      <c r="Q173" s="11">
        <v>33492.9</v>
      </c>
    </row>
    <row r="174" spans="1:17" ht="15.75" thickBot="1">
      <c r="A174" s="30" t="s">
        <v>113</v>
      </c>
      <c r="B174" s="15"/>
      <c r="C174" s="15"/>
      <c r="D174" s="6"/>
      <c r="E174" s="6"/>
      <c r="F174" s="6"/>
      <c r="G174" s="6"/>
      <c r="H174" s="6"/>
      <c r="I174" s="6"/>
      <c r="J174" s="6"/>
      <c r="K174" s="6"/>
      <c r="L174" s="6">
        <v>8169</v>
      </c>
      <c r="M174" s="6"/>
      <c r="N174" s="6"/>
      <c r="O174" s="6"/>
      <c r="P174" s="5">
        <f t="shared" si="2"/>
        <v>8169</v>
      </c>
      <c r="Q174" s="11">
        <v>8169</v>
      </c>
    </row>
    <row r="175" spans="1:17" ht="15.75" thickBot="1">
      <c r="A175" s="29" t="s">
        <v>15</v>
      </c>
      <c r="B175" s="15"/>
      <c r="C175" s="6"/>
      <c r="D175" s="6"/>
      <c r="E175" s="6"/>
      <c r="F175" s="6"/>
      <c r="G175" s="6"/>
      <c r="H175" s="15"/>
      <c r="I175" s="6"/>
      <c r="J175" s="6"/>
      <c r="K175" s="6"/>
      <c r="L175" s="6"/>
      <c r="M175" s="6"/>
      <c r="N175" s="6">
        <v>20000</v>
      </c>
      <c r="O175" s="6"/>
      <c r="P175" s="5">
        <f t="shared" si="2"/>
        <v>20000</v>
      </c>
      <c r="Q175" s="11">
        <v>20000</v>
      </c>
    </row>
    <row r="176" spans="1:17" ht="15.75" thickBot="1">
      <c r="A176" s="30" t="s">
        <v>158</v>
      </c>
      <c r="B176" s="15"/>
      <c r="C176" s="15"/>
      <c r="D176" s="6"/>
      <c r="E176" s="6"/>
      <c r="F176" s="6">
        <v>10000</v>
      </c>
      <c r="G176" s="6"/>
      <c r="H176" s="6"/>
      <c r="I176" s="6"/>
      <c r="J176" s="6"/>
      <c r="K176" s="6"/>
      <c r="L176" s="6"/>
      <c r="M176" s="6"/>
      <c r="N176" s="6"/>
      <c r="O176" s="6"/>
      <c r="P176" s="5">
        <f t="shared" si="2"/>
        <v>10000</v>
      </c>
      <c r="Q176" s="11">
        <f>SUM(P176)</f>
        <v>10000</v>
      </c>
    </row>
    <row r="177" spans="1:17" ht="15.75" thickBot="1">
      <c r="A177" s="30" t="s">
        <v>169</v>
      </c>
      <c r="B177" s="15"/>
      <c r="C177" s="15"/>
      <c r="D177" s="6"/>
      <c r="E177" s="6"/>
      <c r="F177" s="6">
        <v>10000</v>
      </c>
      <c r="G177" s="6"/>
      <c r="H177" s="6"/>
      <c r="I177" s="6"/>
      <c r="J177" s="6"/>
      <c r="K177" s="6"/>
      <c r="L177" s="6"/>
      <c r="M177" s="6"/>
      <c r="N177" s="6"/>
      <c r="O177" s="6"/>
      <c r="P177" s="5">
        <f t="shared" si="2"/>
        <v>10000</v>
      </c>
      <c r="Q177" s="11">
        <f>SUM(P177)</f>
        <v>10000</v>
      </c>
    </row>
    <row r="178" spans="1:17" ht="15.75" thickBot="1">
      <c r="A178" s="30" t="s">
        <v>173</v>
      </c>
      <c r="B178" s="15"/>
      <c r="C178" s="15"/>
      <c r="D178" s="6"/>
      <c r="E178" s="6"/>
      <c r="F178" s="6">
        <v>10000</v>
      </c>
      <c r="G178" s="6"/>
      <c r="H178" s="6"/>
      <c r="I178" s="6"/>
      <c r="J178" s="6"/>
      <c r="K178" s="6"/>
      <c r="L178" s="6"/>
      <c r="M178" s="6"/>
      <c r="N178" s="6"/>
      <c r="O178" s="6"/>
      <c r="P178" s="5">
        <f t="shared" si="2"/>
        <v>10000</v>
      </c>
      <c r="Q178" s="11">
        <f>SUM(P178)</f>
        <v>10000</v>
      </c>
    </row>
    <row r="179" spans="1:17" ht="18.75" customHeight="1" thickBot="1">
      <c r="A179" s="30" t="s">
        <v>114</v>
      </c>
      <c r="B179" s="15"/>
      <c r="C179" s="6"/>
      <c r="D179" s="6"/>
      <c r="E179" s="6"/>
      <c r="F179" s="6"/>
      <c r="G179" s="6"/>
      <c r="H179" s="6">
        <v>58670</v>
      </c>
      <c r="I179" s="6"/>
      <c r="J179" s="6"/>
      <c r="K179" s="6"/>
      <c r="L179" s="6"/>
      <c r="M179" s="6"/>
      <c r="N179" s="6"/>
      <c r="O179" s="6"/>
      <c r="P179" s="5">
        <f t="shared" si="2"/>
        <v>58670</v>
      </c>
      <c r="Q179" s="11">
        <v>58670</v>
      </c>
    </row>
    <row r="180" spans="1:17" ht="15.75" thickBot="1">
      <c r="A180" s="30" t="s">
        <v>148</v>
      </c>
      <c r="B180" s="15"/>
      <c r="C180" s="15"/>
      <c r="D180" s="6"/>
      <c r="E180" s="6"/>
      <c r="F180" s="6">
        <v>6000</v>
      </c>
      <c r="G180" s="6"/>
      <c r="H180" s="6"/>
      <c r="I180" s="6"/>
      <c r="J180" s="6"/>
      <c r="K180" s="6"/>
      <c r="L180" s="6"/>
      <c r="M180" s="6"/>
      <c r="N180" s="6"/>
      <c r="O180" s="6"/>
      <c r="P180" s="5">
        <f t="shared" si="2"/>
        <v>6000</v>
      </c>
      <c r="Q180" s="11">
        <f>SUM(P180)</f>
        <v>6000</v>
      </c>
    </row>
    <row r="181" spans="1:17" ht="15.75" thickBot="1">
      <c r="A181" s="29" t="s">
        <v>23</v>
      </c>
      <c r="B181" s="15"/>
      <c r="C181" s="6"/>
      <c r="D181" s="6"/>
      <c r="E181" s="6"/>
      <c r="F181" s="6"/>
      <c r="G181" s="6"/>
      <c r="H181" s="15"/>
      <c r="I181" s="6"/>
      <c r="J181" s="6"/>
      <c r="K181" s="6"/>
      <c r="L181" s="6"/>
      <c r="M181" s="6"/>
      <c r="N181" s="6">
        <v>80000</v>
      </c>
      <c r="O181" s="6"/>
      <c r="P181" s="5">
        <f t="shared" si="2"/>
        <v>80000</v>
      </c>
      <c r="Q181" s="11">
        <v>80000</v>
      </c>
    </row>
    <row r="182" spans="1:17" ht="15.75" thickBot="1">
      <c r="A182" s="29" t="s">
        <v>115</v>
      </c>
      <c r="B182" s="20"/>
      <c r="C182" s="19"/>
      <c r="D182" s="6"/>
      <c r="E182" s="6"/>
      <c r="F182" s="6"/>
      <c r="G182" s="6"/>
      <c r="H182" s="8">
        <v>111357.75</v>
      </c>
      <c r="I182" s="6"/>
      <c r="J182" s="6"/>
      <c r="K182" s="6"/>
      <c r="L182" s="6"/>
      <c r="M182" s="6"/>
      <c r="N182" s="6"/>
      <c r="O182" s="6"/>
      <c r="P182" s="5">
        <f t="shared" si="2"/>
        <v>111357.75</v>
      </c>
      <c r="Q182" s="11">
        <v>111357.75</v>
      </c>
    </row>
    <row r="183" spans="1:17" ht="15.75" thickBot="1">
      <c r="A183" s="29" t="s">
        <v>9</v>
      </c>
      <c r="B183" s="15"/>
      <c r="C183" s="6"/>
      <c r="D183" s="6"/>
      <c r="E183" s="6"/>
      <c r="F183" s="6"/>
      <c r="G183" s="6"/>
      <c r="H183" s="15"/>
      <c r="I183" s="6"/>
      <c r="J183" s="6"/>
      <c r="K183" s="6"/>
      <c r="L183" s="6"/>
      <c r="M183" s="6"/>
      <c r="N183" s="6">
        <v>10000</v>
      </c>
      <c r="O183" s="6"/>
      <c r="P183" s="5">
        <f t="shared" si="2"/>
        <v>10000</v>
      </c>
      <c r="Q183" s="11">
        <v>10000</v>
      </c>
    </row>
    <row r="184" spans="1:17" ht="15.75" thickBot="1">
      <c r="A184" s="30" t="s">
        <v>116</v>
      </c>
      <c r="B184" s="15"/>
      <c r="C184" s="15">
        <v>85775.03</v>
      </c>
      <c r="D184" s="6"/>
      <c r="E184" s="6"/>
      <c r="F184" s="6"/>
      <c r="G184" s="6"/>
      <c r="H184" s="6"/>
      <c r="I184" s="6"/>
      <c r="J184" s="6"/>
      <c r="K184" s="6"/>
      <c r="L184" s="6"/>
      <c r="M184" s="6"/>
      <c r="N184" s="6"/>
      <c r="O184" s="6"/>
      <c r="P184" s="5">
        <f t="shared" si="2"/>
        <v>85775.03</v>
      </c>
      <c r="Q184" s="11">
        <f>+P184+P185</f>
        <v>196175.03</v>
      </c>
    </row>
    <row r="185" spans="1:17" ht="15.75" thickBot="1">
      <c r="A185" s="30" t="s">
        <v>117</v>
      </c>
      <c r="B185" s="15"/>
      <c r="C185" s="17">
        <v>110400</v>
      </c>
      <c r="D185" s="6"/>
      <c r="E185" s="6"/>
      <c r="F185" s="6"/>
      <c r="G185" s="6"/>
      <c r="H185" s="6"/>
      <c r="I185" s="6"/>
      <c r="J185" s="6"/>
      <c r="K185" s="6"/>
      <c r="L185" s="6"/>
      <c r="M185" s="6"/>
      <c r="N185" s="6"/>
      <c r="O185" s="6"/>
      <c r="P185" s="5">
        <f t="shared" si="2"/>
        <v>110400</v>
      </c>
      <c r="Q185" s="11"/>
    </row>
    <row r="186" spans="1:17" ht="15.75" thickBot="1">
      <c r="A186" s="29" t="s">
        <v>118</v>
      </c>
      <c r="B186" s="15"/>
      <c r="C186" s="6"/>
      <c r="D186" s="6"/>
      <c r="E186" s="15">
        <v>113520</v>
      </c>
      <c r="F186" s="6"/>
      <c r="G186" s="6"/>
      <c r="H186" s="6"/>
      <c r="I186" s="6"/>
      <c r="J186" s="6"/>
      <c r="K186" s="6"/>
      <c r="L186" s="6"/>
      <c r="M186" s="6"/>
      <c r="N186" s="6"/>
      <c r="O186" s="6"/>
      <c r="P186" s="5">
        <f t="shared" si="2"/>
        <v>113520</v>
      </c>
      <c r="Q186" s="11">
        <v>113520</v>
      </c>
    </row>
    <row r="187" spans="1:17" ht="15.75" thickBot="1">
      <c r="A187" s="30" t="s">
        <v>119</v>
      </c>
      <c r="B187" s="15"/>
      <c r="C187" s="7"/>
      <c r="D187" s="6"/>
      <c r="E187" s="6"/>
      <c r="F187" s="6"/>
      <c r="G187" s="6"/>
      <c r="H187" s="6"/>
      <c r="I187" s="6"/>
      <c r="J187" s="6"/>
      <c r="K187" s="6"/>
      <c r="L187" s="6">
        <v>16000</v>
      </c>
      <c r="M187" s="6"/>
      <c r="N187" s="6"/>
      <c r="O187" s="6"/>
      <c r="P187" s="5">
        <f t="shared" si="2"/>
        <v>16000</v>
      </c>
      <c r="Q187" s="11">
        <f>+P187+P188+P189</f>
        <v>52760.5</v>
      </c>
    </row>
    <row r="188" spans="1:17" ht="15.75" thickBot="1">
      <c r="A188" s="29" t="s">
        <v>119</v>
      </c>
      <c r="B188" s="15"/>
      <c r="C188" s="7"/>
      <c r="D188" s="6"/>
      <c r="E188" s="6"/>
      <c r="F188" s="6"/>
      <c r="G188" s="6"/>
      <c r="H188" s="6"/>
      <c r="I188" s="6"/>
      <c r="J188" s="6"/>
      <c r="K188" s="6"/>
      <c r="L188" s="6">
        <v>8169</v>
      </c>
      <c r="M188" s="6"/>
      <c r="N188" s="6"/>
      <c r="O188" s="6"/>
      <c r="P188" s="5">
        <f t="shared" si="2"/>
        <v>8169</v>
      </c>
      <c r="Q188" s="11"/>
    </row>
    <row r="189" spans="1:17" ht="15.75" thickBot="1">
      <c r="A189" s="29" t="s">
        <v>119</v>
      </c>
      <c r="B189" s="15"/>
      <c r="C189" s="7"/>
      <c r="D189" s="6"/>
      <c r="E189" s="6"/>
      <c r="F189" s="6"/>
      <c r="G189" s="6"/>
      <c r="H189" s="6"/>
      <c r="I189" s="6"/>
      <c r="J189" s="6"/>
      <c r="K189" s="6"/>
      <c r="L189" s="6">
        <v>28591.5</v>
      </c>
      <c r="M189" s="6"/>
      <c r="N189" s="6"/>
      <c r="O189" s="6"/>
      <c r="P189" s="5">
        <f t="shared" si="2"/>
        <v>28591.5</v>
      </c>
      <c r="Q189" s="11"/>
    </row>
    <row r="190" spans="1:17" ht="15.75" thickBot="1">
      <c r="A190" s="29" t="s">
        <v>120</v>
      </c>
      <c r="B190" s="15"/>
      <c r="C190" s="7"/>
      <c r="D190" s="6"/>
      <c r="E190" s="6"/>
      <c r="F190" s="6"/>
      <c r="G190" s="6"/>
      <c r="H190" s="17">
        <v>101480</v>
      </c>
      <c r="I190" s="6"/>
      <c r="J190" s="6"/>
      <c r="K190" s="6"/>
      <c r="L190" s="6"/>
      <c r="M190" s="6"/>
      <c r="N190" s="6"/>
      <c r="O190" s="6"/>
      <c r="P190" s="5">
        <f t="shared" si="2"/>
        <v>101480</v>
      </c>
      <c r="Q190" s="11">
        <f>+P190+P191+P192+P193+P194+P195+P196</f>
        <v>242760.25999999998</v>
      </c>
    </row>
    <row r="191" spans="1:17" ht="15.75" thickBot="1">
      <c r="A191" s="30" t="s">
        <v>121</v>
      </c>
      <c r="B191" s="15"/>
      <c r="C191" s="7"/>
      <c r="D191" s="6"/>
      <c r="E191" s="6"/>
      <c r="F191" s="6"/>
      <c r="G191" s="6"/>
      <c r="H191" s="6"/>
      <c r="I191" s="6"/>
      <c r="J191" s="6"/>
      <c r="K191" s="6"/>
      <c r="L191" s="6">
        <v>17000</v>
      </c>
      <c r="M191" s="6"/>
      <c r="N191" s="6"/>
      <c r="O191" s="6"/>
      <c r="P191" s="5">
        <f t="shared" si="2"/>
        <v>17000</v>
      </c>
      <c r="Q191" s="11"/>
    </row>
    <row r="192" spans="1:17" ht="15.75" thickBot="1">
      <c r="A192" s="30" t="s">
        <v>121</v>
      </c>
      <c r="B192" s="15"/>
      <c r="C192" s="7"/>
      <c r="D192" s="6"/>
      <c r="E192" s="6"/>
      <c r="F192" s="6"/>
      <c r="G192" s="6"/>
      <c r="H192" s="6"/>
      <c r="I192" s="6"/>
      <c r="J192" s="6"/>
      <c r="K192" s="6"/>
      <c r="L192" s="6">
        <v>15010</v>
      </c>
      <c r="M192" s="6"/>
      <c r="N192" s="6"/>
      <c r="O192" s="6"/>
      <c r="P192" s="5">
        <f t="shared" si="2"/>
        <v>15010</v>
      </c>
      <c r="Q192" s="11"/>
    </row>
    <row r="193" spans="1:17" ht="15.75" thickBot="1">
      <c r="A193" s="29" t="s">
        <v>121</v>
      </c>
      <c r="B193" s="15"/>
      <c r="C193" s="7"/>
      <c r="D193" s="6"/>
      <c r="E193" s="6"/>
      <c r="F193" s="6"/>
      <c r="G193" s="6"/>
      <c r="H193" s="6"/>
      <c r="I193" s="6"/>
      <c r="J193" s="6"/>
      <c r="K193" s="6"/>
      <c r="L193" s="6">
        <v>15000</v>
      </c>
      <c r="M193" s="6"/>
      <c r="N193" s="6"/>
      <c r="O193" s="6"/>
      <c r="P193" s="5">
        <f t="shared" si="2"/>
        <v>15000</v>
      </c>
      <c r="Q193" s="11"/>
    </row>
    <row r="194" spans="1:17" ht="15.75" thickBot="1">
      <c r="A194" s="30" t="s">
        <v>121</v>
      </c>
      <c r="B194" s="15"/>
      <c r="C194" s="7"/>
      <c r="D194" s="6"/>
      <c r="E194" s="6"/>
      <c r="F194" s="6"/>
      <c r="G194" s="6"/>
      <c r="H194" s="6"/>
      <c r="I194" s="6"/>
      <c r="J194" s="6"/>
      <c r="K194" s="6"/>
      <c r="L194" s="6">
        <v>39864.72</v>
      </c>
      <c r="M194" s="6"/>
      <c r="N194" s="6"/>
      <c r="O194" s="6"/>
      <c r="P194" s="5">
        <f t="shared" si="2"/>
        <v>39864.72</v>
      </c>
      <c r="Q194" s="11"/>
    </row>
    <row r="195" spans="1:17" ht="15.75" thickBot="1">
      <c r="A195" s="29" t="s">
        <v>121</v>
      </c>
      <c r="B195" s="15"/>
      <c r="C195" s="7"/>
      <c r="D195" s="6"/>
      <c r="E195" s="6"/>
      <c r="F195" s="6"/>
      <c r="G195" s="6"/>
      <c r="H195" s="6"/>
      <c r="I195" s="6"/>
      <c r="J195" s="6"/>
      <c r="K195" s="6"/>
      <c r="L195" s="6">
        <v>18952.08</v>
      </c>
      <c r="M195" s="6"/>
      <c r="N195" s="6"/>
      <c r="O195" s="6"/>
      <c r="P195" s="5">
        <f aca="true" t="shared" si="3" ref="P195:P246">SUM(B195:O195)</f>
        <v>18952.08</v>
      </c>
      <c r="Q195" s="11"/>
    </row>
    <row r="196" spans="1:17" ht="15.75" thickBot="1">
      <c r="A196" s="29" t="s">
        <v>121</v>
      </c>
      <c r="B196" s="15"/>
      <c r="C196" s="7"/>
      <c r="D196" s="6"/>
      <c r="E196" s="6"/>
      <c r="F196" s="6"/>
      <c r="G196" s="6"/>
      <c r="H196" s="6"/>
      <c r="I196" s="6"/>
      <c r="J196" s="6"/>
      <c r="K196" s="6"/>
      <c r="L196" s="6">
        <v>35453.46</v>
      </c>
      <c r="M196" s="6"/>
      <c r="N196" s="6"/>
      <c r="O196" s="6"/>
      <c r="P196" s="5">
        <f t="shared" si="3"/>
        <v>35453.46</v>
      </c>
      <c r="Q196" s="11"/>
    </row>
    <row r="197" spans="1:17" ht="15.75" thickBot="1">
      <c r="A197" s="29" t="s">
        <v>122</v>
      </c>
      <c r="B197" s="15"/>
      <c r="C197" s="7"/>
      <c r="D197" s="6"/>
      <c r="E197" s="6"/>
      <c r="F197" s="6"/>
      <c r="G197" s="6"/>
      <c r="H197" s="6"/>
      <c r="I197" s="6"/>
      <c r="J197" s="6"/>
      <c r="K197" s="6"/>
      <c r="L197" s="6">
        <v>9802.8</v>
      </c>
      <c r="M197" s="6"/>
      <c r="N197" s="6"/>
      <c r="O197" s="6"/>
      <c r="P197" s="5">
        <f t="shared" si="3"/>
        <v>9802.8</v>
      </c>
      <c r="Q197" s="11">
        <v>9802.8</v>
      </c>
    </row>
    <row r="198" spans="1:17" s="21" customFormat="1" ht="15.75" thickBot="1">
      <c r="A198" s="30" t="s">
        <v>162</v>
      </c>
      <c r="B198" s="15"/>
      <c r="C198" s="15"/>
      <c r="D198" s="6"/>
      <c r="E198" s="6"/>
      <c r="F198" s="6">
        <v>6000</v>
      </c>
      <c r="G198" s="6"/>
      <c r="H198" s="6"/>
      <c r="I198" s="6"/>
      <c r="J198" s="6"/>
      <c r="K198" s="6"/>
      <c r="L198" s="6"/>
      <c r="M198" s="6"/>
      <c r="N198" s="6"/>
      <c r="O198" s="6"/>
      <c r="P198" s="5">
        <f t="shared" si="3"/>
        <v>6000</v>
      </c>
      <c r="Q198" s="11">
        <f>SUM(P198)</f>
        <v>6000</v>
      </c>
    </row>
    <row r="199" spans="1:17" ht="15.75" thickBot="1">
      <c r="A199" s="30" t="s">
        <v>123</v>
      </c>
      <c r="B199" s="15"/>
      <c r="C199" s="7"/>
      <c r="D199" s="6"/>
      <c r="E199" s="6"/>
      <c r="F199" s="6"/>
      <c r="G199" s="6"/>
      <c r="H199" s="6"/>
      <c r="I199" s="6"/>
      <c r="J199" s="6"/>
      <c r="K199" s="6"/>
      <c r="L199" s="6">
        <v>19523.91</v>
      </c>
      <c r="M199" s="6"/>
      <c r="N199" s="6"/>
      <c r="O199" s="6"/>
      <c r="P199" s="5">
        <f t="shared" si="3"/>
        <v>19523.91</v>
      </c>
      <c r="Q199" s="11">
        <f>+P199+P200</f>
        <v>33819.66</v>
      </c>
    </row>
    <row r="200" spans="1:17" ht="15.75" thickBot="1">
      <c r="A200" s="30" t="s">
        <v>123</v>
      </c>
      <c r="B200" s="15"/>
      <c r="C200" s="7"/>
      <c r="D200" s="6"/>
      <c r="E200" s="6"/>
      <c r="F200" s="6"/>
      <c r="G200" s="6"/>
      <c r="H200" s="6"/>
      <c r="I200" s="6"/>
      <c r="J200" s="6"/>
      <c r="K200" s="6"/>
      <c r="L200" s="6">
        <v>14295.75</v>
      </c>
      <c r="M200" s="6"/>
      <c r="N200" s="6"/>
      <c r="O200" s="6"/>
      <c r="P200" s="5">
        <f t="shared" si="3"/>
        <v>14295.75</v>
      </c>
      <c r="Q200" s="11"/>
    </row>
    <row r="201" spans="1:17" ht="15.75" thickBot="1">
      <c r="A201" s="29" t="s">
        <v>124</v>
      </c>
      <c r="B201" s="15"/>
      <c r="C201" s="7"/>
      <c r="D201" s="6"/>
      <c r="E201" s="6"/>
      <c r="F201" s="6"/>
      <c r="G201" s="6"/>
      <c r="H201" s="6"/>
      <c r="I201" s="6"/>
      <c r="J201" s="6"/>
      <c r="K201" s="6"/>
      <c r="L201" s="6">
        <v>8169</v>
      </c>
      <c r="M201" s="6"/>
      <c r="N201" s="6"/>
      <c r="O201" s="6"/>
      <c r="P201" s="5">
        <f t="shared" si="3"/>
        <v>8169</v>
      </c>
      <c r="Q201" s="11">
        <v>8169</v>
      </c>
    </row>
    <row r="202" spans="1:17" ht="15.75" thickBot="1">
      <c r="A202" s="30" t="s">
        <v>125</v>
      </c>
      <c r="B202" s="15">
        <v>2302851.9</v>
      </c>
      <c r="C202" s="6"/>
      <c r="D202" s="6"/>
      <c r="E202" s="6"/>
      <c r="F202" s="6"/>
      <c r="G202" s="6"/>
      <c r="H202" s="6"/>
      <c r="I202" s="6"/>
      <c r="J202" s="6"/>
      <c r="K202" s="6"/>
      <c r="L202" s="6"/>
      <c r="M202" s="6"/>
      <c r="N202" s="6"/>
      <c r="O202" s="6"/>
      <c r="P202" s="5">
        <f t="shared" si="3"/>
        <v>2302851.9</v>
      </c>
      <c r="Q202" s="11">
        <v>2302851.9</v>
      </c>
    </row>
    <row r="203" spans="1:17" ht="15.75" thickBot="1">
      <c r="A203" s="29" t="s">
        <v>21</v>
      </c>
      <c r="B203" s="15"/>
      <c r="C203" s="6"/>
      <c r="D203" s="6"/>
      <c r="E203" s="6"/>
      <c r="F203" s="6"/>
      <c r="G203" s="6"/>
      <c r="H203" s="15"/>
      <c r="I203" s="6"/>
      <c r="J203" s="6"/>
      <c r="K203" s="6"/>
      <c r="L203" s="6"/>
      <c r="M203" s="6"/>
      <c r="N203" s="6">
        <v>80000</v>
      </c>
      <c r="O203" s="6"/>
      <c r="P203" s="5">
        <f t="shared" si="3"/>
        <v>80000</v>
      </c>
      <c r="Q203" s="11">
        <v>80000</v>
      </c>
    </row>
    <row r="204" spans="1:17" ht="15.75" thickBot="1">
      <c r="A204" s="30" t="s">
        <v>170</v>
      </c>
      <c r="B204" s="15"/>
      <c r="C204" s="31"/>
      <c r="D204" s="6"/>
      <c r="E204" s="6"/>
      <c r="F204" s="6">
        <v>6000</v>
      </c>
      <c r="G204" s="6"/>
      <c r="H204" s="6"/>
      <c r="I204" s="6"/>
      <c r="J204" s="6"/>
      <c r="K204" s="6"/>
      <c r="L204" s="6"/>
      <c r="M204" s="6"/>
      <c r="N204" s="6"/>
      <c r="O204" s="6"/>
      <c r="P204" s="5">
        <f t="shared" si="3"/>
        <v>6000</v>
      </c>
      <c r="Q204" s="11">
        <f>SUM(P204)</f>
        <v>6000</v>
      </c>
    </row>
    <row r="205" spans="1:17" ht="15.75" thickBot="1">
      <c r="A205" s="30" t="s">
        <v>150</v>
      </c>
      <c r="B205" s="15"/>
      <c r="C205" s="15"/>
      <c r="D205" s="6"/>
      <c r="E205" s="6"/>
      <c r="F205" s="6">
        <v>6000</v>
      </c>
      <c r="G205" s="6"/>
      <c r="H205" s="6"/>
      <c r="I205" s="6"/>
      <c r="J205" s="6"/>
      <c r="K205" s="6"/>
      <c r="L205" s="6"/>
      <c r="M205" s="6"/>
      <c r="N205" s="6"/>
      <c r="O205" s="6"/>
      <c r="P205" s="5">
        <f t="shared" si="3"/>
        <v>6000</v>
      </c>
      <c r="Q205" s="11">
        <f>SUM(P205)</f>
        <v>6000</v>
      </c>
    </row>
    <row r="206" spans="1:17" ht="15.75" thickBot="1">
      <c r="A206" s="29" t="s">
        <v>25</v>
      </c>
      <c r="B206" s="15"/>
      <c r="C206" s="6"/>
      <c r="D206" s="6"/>
      <c r="E206" s="6"/>
      <c r="F206" s="6"/>
      <c r="G206" s="6"/>
      <c r="H206" s="15"/>
      <c r="I206" s="6"/>
      <c r="J206" s="6"/>
      <c r="K206" s="6"/>
      <c r="L206" s="6"/>
      <c r="M206" s="6"/>
      <c r="N206" s="6">
        <v>80000</v>
      </c>
      <c r="O206" s="6"/>
      <c r="P206" s="5">
        <f t="shared" si="3"/>
        <v>80000</v>
      </c>
      <c r="Q206" s="11">
        <f>+P206+P207</f>
        <v>100000</v>
      </c>
    </row>
    <row r="207" spans="1:17" ht="15.75" thickBot="1">
      <c r="A207" s="29" t="s">
        <v>12</v>
      </c>
      <c r="B207" s="15"/>
      <c r="C207" s="6"/>
      <c r="D207" s="6"/>
      <c r="E207" s="6"/>
      <c r="F207" s="6"/>
      <c r="G207" s="6"/>
      <c r="H207" s="15"/>
      <c r="I207" s="6"/>
      <c r="J207" s="6"/>
      <c r="K207" s="6"/>
      <c r="L207" s="6"/>
      <c r="M207" s="6"/>
      <c r="N207" s="6">
        <v>20000</v>
      </c>
      <c r="O207" s="6"/>
      <c r="P207" s="5">
        <f t="shared" si="3"/>
        <v>20000</v>
      </c>
      <c r="Q207" s="11"/>
    </row>
    <row r="208" spans="1:17" ht="15.75" thickBot="1">
      <c r="A208" s="30" t="s">
        <v>126</v>
      </c>
      <c r="B208" s="15"/>
      <c r="C208" s="19"/>
      <c r="D208" s="6"/>
      <c r="E208" s="6"/>
      <c r="F208" s="6"/>
      <c r="G208" s="6"/>
      <c r="H208" s="17">
        <v>127460</v>
      </c>
      <c r="I208" s="6"/>
      <c r="J208" s="6"/>
      <c r="K208" s="6"/>
      <c r="L208" s="6"/>
      <c r="M208" s="6"/>
      <c r="N208" s="6"/>
      <c r="O208" s="6"/>
      <c r="P208" s="5">
        <f t="shared" si="3"/>
        <v>127460</v>
      </c>
      <c r="Q208" s="11">
        <v>127460</v>
      </c>
    </row>
    <row r="209" spans="1:17" ht="15.75" thickBot="1">
      <c r="A209" s="30" t="s">
        <v>127</v>
      </c>
      <c r="B209" s="15"/>
      <c r="C209" s="6"/>
      <c r="D209" s="6"/>
      <c r="E209" s="6"/>
      <c r="F209" s="6"/>
      <c r="G209" s="6"/>
      <c r="H209" s="6">
        <v>170000</v>
      </c>
      <c r="I209" s="6"/>
      <c r="J209" s="6"/>
      <c r="K209" s="6"/>
      <c r="L209" s="6"/>
      <c r="M209" s="6"/>
      <c r="N209" s="6"/>
      <c r="O209" s="6"/>
      <c r="P209" s="5">
        <f t="shared" si="3"/>
        <v>170000</v>
      </c>
      <c r="Q209" s="11">
        <v>170000</v>
      </c>
    </row>
    <row r="210" spans="1:17" ht="15.75" thickBot="1">
      <c r="A210" s="30" t="s">
        <v>155</v>
      </c>
      <c r="B210" s="15"/>
      <c r="C210" s="15"/>
      <c r="D210" s="6"/>
      <c r="E210" s="6"/>
      <c r="F210" s="6">
        <v>6000</v>
      </c>
      <c r="G210" s="6"/>
      <c r="H210" s="6"/>
      <c r="I210" s="6"/>
      <c r="J210" s="6"/>
      <c r="K210" s="6"/>
      <c r="L210" s="6"/>
      <c r="M210" s="6"/>
      <c r="N210" s="6"/>
      <c r="O210" s="6"/>
      <c r="P210" s="5">
        <f t="shared" si="3"/>
        <v>6000</v>
      </c>
      <c r="Q210" s="11">
        <f>SUM(P210)</f>
        <v>6000</v>
      </c>
    </row>
    <row r="211" spans="1:17" ht="15.75" thickBot="1">
      <c r="A211" s="30" t="s">
        <v>154</v>
      </c>
      <c r="B211" s="15"/>
      <c r="C211" s="15"/>
      <c r="D211" s="6"/>
      <c r="E211" s="6"/>
      <c r="F211" s="6">
        <v>10000</v>
      </c>
      <c r="G211" s="6"/>
      <c r="H211" s="6"/>
      <c r="I211" s="6"/>
      <c r="J211" s="6"/>
      <c r="K211" s="6"/>
      <c r="L211" s="6"/>
      <c r="M211" s="6"/>
      <c r="N211" s="6"/>
      <c r="O211" s="6"/>
      <c r="P211" s="5">
        <f t="shared" si="3"/>
        <v>10000</v>
      </c>
      <c r="Q211" s="11">
        <f>SUM(P211)</f>
        <v>10000</v>
      </c>
    </row>
    <row r="212" spans="1:17" ht="15.75" thickBot="1">
      <c r="A212" s="30" t="s">
        <v>175</v>
      </c>
      <c r="B212" s="15"/>
      <c r="C212" s="15"/>
      <c r="D212" s="6"/>
      <c r="E212" s="6"/>
      <c r="F212" s="6">
        <v>10000</v>
      </c>
      <c r="G212" s="6"/>
      <c r="H212" s="6"/>
      <c r="I212" s="6"/>
      <c r="J212" s="6"/>
      <c r="K212" s="6"/>
      <c r="L212" s="6"/>
      <c r="M212" s="6"/>
      <c r="N212" s="6"/>
      <c r="O212" s="6"/>
      <c r="P212" s="5">
        <f t="shared" si="3"/>
        <v>10000</v>
      </c>
      <c r="Q212" s="11">
        <f>SUM(P212)</f>
        <v>10000</v>
      </c>
    </row>
    <row r="213" spans="1:17" ht="15.75" thickBot="1">
      <c r="A213" s="29" t="s">
        <v>128</v>
      </c>
      <c r="B213" s="15"/>
      <c r="C213" s="6"/>
      <c r="D213" s="6"/>
      <c r="E213" s="6"/>
      <c r="F213" s="6"/>
      <c r="G213" s="6"/>
      <c r="H213" s="6">
        <v>199708</v>
      </c>
      <c r="I213" s="6"/>
      <c r="J213" s="6"/>
      <c r="K213" s="6"/>
      <c r="L213" s="6"/>
      <c r="M213" s="6"/>
      <c r="N213" s="6"/>
      <c r="O213" s="6"/>
      <c r="P213" s="5">
        <f t="shared" si="3"/>
        <v>199708</v>
      </c>
      <c r="Q213" s="11">
        <v>199708</v>
      </c>
    </row>
    <row r="214" spans="1:17" ht="15.75" thickBot="1">
      <c r="A214" s="30" t="s">
        <v>149</v>
      </c>
      <c r="B214" s="15"/>
      <c r="C214" s="15"/>
      <c r="D214" s="6"/>
      <c r="E214" s="6"/>
      <c r="F214" s="6">
        <v>10000</v>
      </c>
      <c r="G214" s="6"/>
      <c r="H214" s="6"/>
      <c r="I214" s="6"/>
      <c r="J214" s="6"/>
      <c r="K214" s="6"/>
      <c r="L214" s="6"/>
      <c r="M214" s="6"/>
      <c r="N214" s="6"/>
      <c r="O214" s="6"/>
      <c r="P214" s="5">
        <f t="shared" si="3"/>
        <v>10000</v>
      </c>
      <c r="Q214" s="11">
        <f>SUM(P214)</f>
        <v>10000</v>
      </c>
    </row>
    <row r="215" spans="1:17" ht="15.75" thickBot="1">
      <c r="A215" s="30" t="s">
        <v>129</v>
      </c>
      <c r="B215" s="15"/>
      <c r="C215" s="6">
        <v>25000</v>
      </c>
      <c r="D215" s="6"/>
      <c r="E215" s="6"/>
      <c r="F215" s="6"/>
      <c r="G215" s="6"/>
      <c r="H215" s="6"/>
      <c r="I215" s="6"/>
      <c r="J215" s="6"/>
      <c r="K215" s="6"/>
      <c r="L215" s="6"/>
      <c r="M215" s="6"/>
      <c r="N215" s="6"/>
      <c r="O215" s="6"/>
      <c r="P215" s="5">
        <f t="shared" si="3"/>
        <v>25000</v>
      </c>
      <c r="Q215" s="11">
        <v>25000</v>
      </c>
    </row>
    <row r="216" spans="1:17" ht="15.75" thickBot="1">
      <c r="A216" s="29" t="s">
        <v>130</v>
      </c>
      <c r="B216" s="15">
        <v>354570.49</v>
      </c>
      <c r="C216" s="15">
        <v>208507.2</v>
      </c>
      <c r="D216" s="6"/>
      <c r="E216" s="6"/>
      <c r="F216" s="6"/>
      <c r="G216" s="6"/>
      <c r="H216" s="6"/>
      <c r="I216" s="6"/>
      <c r="J216" s="6"/>
      <c r="K216" s="6"/>
      <c r="L216" s="6"/>
      <c r="M216" s="6"/>
      <c r="N216" s="6"/>
      <c r="O216" s="6"/>
      <c r="P216" s="5">
        <f t="shared" si="3"/>
        <v>563077.69</v>
      </c>
      <c r="Q216" s="11">
        <v>563077.69</v>
      </c>
    </row>
    <row r="217" spans="1:17" ht="15.75" thickBot="1">
      <c r="A217" s="29" t="s">
        <v>131</v>
      </c>
      <c r="B217" s="15">
        <v>40522.34</v>
      </c>
      <c r="C217" s="15">
        <v>31724.66</v>
      </c>
      <c r="D217" s="6"/>
      <c r="E217" s="6"/>
      <c r="F217" s="6"/>
      <c r="G217" s="6"/>
      <c r="H217" s="6"/>
      <c r="I217" s="6"/>
      <c r="J217" s="6"/>
      <c r="K217" s="6"/>
      <c r="L217" s="6"/>
      <c r="M217" s="6"/>
      <c r="N217" s="6"/>
      <c r="O217" s="6"/>
      <c r="P217" s="5">
        <f t="shared" si="3"/>
        <v>72247</v>
      </c>
      <c r="Q217" s="11">
        <v>72247</v>
      </c>
    </row>
    <row r="218" spans="1:17" ht="15.75" thickBot="1">
      <c r="A218" s="29" t="s">
        <v>132</v>
      </c>
      <c r="B218" s="15"/>
      <c r="C218" s="15">
        <v>28716.6</v>
      </c>
      <c r="D218" s="6"/>
      <c r="E218" s="6"/>
      <c r="F218" s="6"/>
      <c r="G218" s="6"/>
      <c r="H218" s="6"/>
      <c r="I218" s="6"/>
      <c r="J218" s="6"/>
      <c r="K218" s="6"/>
      <c r="L218" s="6"/>
      <c r="M218" s="6"/>
      <c r="N218" s="6"/>
      <c r="O218" s="6"/>
      <c r="P218" s="5">
        <f t="shared" si="3"/>
        <v>28716.6</v>
      </c>
      <c r="Q218" s="11">
        <v>28716.6</v>
      </c>
    </row>
    <row r="219" spans="1:17" ht="15.75" thickBot="1">
      <c r="A219" s="30" t="s">
        <v>165</v>
      </c>
      <c r="B219" s="15"/>
      <c r="C219" s="15"/>
      <c r="D219" s="6"/>
      <c r="E219" s="6"/>
      <c r="F219" s="6">
        <v>6000</v>
      </c>
      <c r="G219" s="6"/>
      <c r="H219" s="6"/>
      <c r="I219" s="6"/>
      <c r="J219" s="6"/>
      <c r="K219" s="6"/>
      <c r="L219" s="6"/>
      <c r="M219" s="6"/>
      <c r="N219" s="6"/>
      <c r="O219" s="6"/>
      <c r="P219" s="5">
        <f t="shared" si="3"/>
        <v>6000</v>
      </c>
      <c r="Q219" s="11">
        <f>SUM(P219)</f>
        <v>6000</v>
      </c>
    </row>
    <row r="220" spans="1:17" ht="15.75" thickBot="1">
      <c r="A220" s="30" t="s">
        <v>13</v>
      </c>
      <c r="B220" s="15"/>
      <c r="C220" s="15"/>
      <c r="D220" s="6"/>
      <c r="E220" s="6"/>
      <c r="F220" s="6">
        <v>10000</v>
      </c>
      <c r="G220" s="6"/>
      <c r="H220" s="6"/>
      <c r="I220" s="6"/>
      <c r="J220" s="6"/>
      <c r="K220" s="6"/>
      <c r="L220" s="6"/>
      <c r="M220" s="6"/>
      <c r="N220" s="6"/>
      <c r="O220" s="6"/>
      <c r="P220" s="5">
        <f t="shared" si="3"/>
        <v>10000</v>
      </c>
      <c r="Q220" s="11">
        <f>P220+P221</f>
        <v>30000</v>
      </c>
    </row>
    <row r="221" spans="1:17" ht="15.75" thickBot="1">
      <c r="A221" s="30" t="s">
        <v>13</v>
      </c>
      <c r="B221" s="15"/>
      <c r="C221" s="6"/>
      <c r="D221" s="6"/>
      <c r="E221" s="6"/>
      <c r="F221" s="6"/>
      <c r="G221" s="6"/>
      <c r="H221" s="15"/>
      <c r="I221" s="6"/>
      <c r="J221" s="6"/>
      <c r="K221" s="6"/>
      <c r="L221" s="6"/>
      <c r="M221" s="6"/>
      <c r="N221" s="6">
        <v>20000</v>
      </c>
      <c r="O221" s="6"/>
      <c r="P221" s="5">
        <f t="shared" si="3"/>
        <v>20000</v>
      </c>
      <c r="Q221" s="11"/>
    </row>
    <row r="222" spans="1:17" ht="15.75" thickBot="1">
      <c r="A222" s="30" t="s">
        <v>156</v>
      </c>
      <c r="B222" s="15"/>
      <c r="C222" s="15"/>
      <c r="D222" s="6"/>
      <c r="E222" s="6"/>
      <c r="F222" s="6">
        <v>10000</v>
      </c>
      <c r="G222" s="6"/>
      <c r="H222" s="6"/>
      <c r="I222" s="6"/>
      <c r="J222" s="6"/>
      <c r="K222" s="6"/>
      <c r="L222" s="6"/>
      <c r="M222" s="6"/>
      <c r="N222" s="6"/>
      <c r="O222" s="6"/>
      <c r="P222" s="5">
        <f t="shared" si="3"/>
        <v>10000</v>
      </c>
      <c r="Q222" s="11">
        <f>SUM(P222)</f>
        <v>10000</v>
      </c>
    </row>
    <row r="223" spans="1:17" ht="15.75" thickBot="1">
      <c r="A223" s="30" t="s">
        <v>153</v>
      </c>
      <c r="B223" s="15"/>
      <c r="C223" s="15"/>
      <c r="D223" s="6"/>
      <c r="E223" s="6"/>
      <c r="F223" s="6">
        <v>10000</v>
      </c>
      <c r="G223" s="6"/>
      <c r="H223" s="6"/>
      <c r="I223" s="6"/>
      <c r="J223" s="6"/>
      <c r="K223" s="6"/>
      <c r="L223" s="6"/>
      <c r="M223" s="6"/>
      <c r="N223" s="6"/>
      <c r="O223" s="6"/>
      <c r="P223" s="5">
        <f t="shared" si="3"/>
        <v>10000</v>
      </c>
      <c r="Q223" s="11">
        <f>SUM(P223)</f>
        <v>10000</v>
      </c>
    </row>
    <row r="224" spans="1:17" ht="15.75" thickBot="1">
      <c r="A224" s="30" t="s">
        <v>174</v>
      </c>
      <c r="B224" s="15"/>
      <c r="C224" s="15"/>
      <c r="D224" s="6"/>
      <c r="E224" s="6"/>
      <c r="F224" s="6">
        <v>6000</v>
      </c>
      <c r="G224" s="6"/>
      <c r="H224" s="6"/>
      <c r="I224" s="6"/>
      <c r="J224" s="6"/>
      <c r="K224" s="6"/>
      <c r="L224" s="6"/>
      <c r="M224" s="6"/>
      <c r="N224" s="6"/>
      <c r="O224" s="6"/>
      <c r="P224" s="5">
        <f t="shared" si="3"/>
        <v>6000</v>
      </c>
      <c r="Q224" s="11">
        <f>SUM(P224)</f>
        <v>6000</v>
      </c>
    </row>
    <row r="225" spans="1:17" ht="15.75" thickBot="1">
      <c r="A225" s="30" t="s">
        <v>26</v>
      </c>
      <c r="B225" s="15"/>
      <c r="C225" s="6"/>
      <c r="D225" s="6"/>
      <c r="E225" s="6"/>
      <c r="F225" s="6"/>
      <c r="G225" s="6"/>
      <c r="H225" s="15"/>
      <c r="I225" s="6"/>
      <c r="J225" s="6"/>
      <c r="K225" s="6"/>
      <c r="L225" s="6"/>
      <c r="M225" s="6"/>
      <c r="N225" s="6">
        <v>80000</v>
      </c>
      <c r="O225" s="6"/>
      <c r="P225" s="5">
        <f t="shared" si="3"/>
        <v>80000</v>
      </c>
      <c r="Q225" s="11">
        <v>80000</v>
      </c>
    </row>
    <row r="226" spans="1:17" ht="15.75" thickBot="1">
      <c r="A226" s="29" t="s">
        <v>14</v>
      </c>
      <c r="B226" s="15"/>
      <c r="C226" s="6"/>
      <c r="D226" s="6"/>
      <c r="E226" s="6"/>
      <c r="F226" s="6"/>
      <c r="G226" s="6"/>
      <c r="H226" s="15"/>
      <c r="I226" s="6"/>
      <c r="J226" s="6"/>
      <c r="K226" s="6"/>
      <c r="L226" s="6"/>
      <c r="M226" s="6"/>
      <c r="N226" s="6">
        <v>20000</v>
      </c>
      <c r="O226" s="6"/>
      <c r="P226" s="5">
        <f t="shared" si="3"/>
        <v>20000</v>
      </c>
      <c r="Q226" s="11">
        <v>20000</v>
      </c>
    </row>
    <row r="227" spans="1:17" ht="15.75" thickBot="1">
      <c r="A227" s="30" t="s">
        <v>24</v>
      </c>
      <c r="B227" s="15"/>
      <c r="C227" s="6"/>
      <c r="D227" s="6"/>
      <c r="E227" s="6"/>
      <c r="F227" s="6"/>
      <c r="G227" s="6"/>
      <c r="H227" s="15"/>
      <c r="I227" s="6"/>
      <c r="J227" s="6"/>
      <c r="K227" s="6"/>
      <c r="L227" s="6"/>
      <c r="M227" s="6"/>
      <c r="N227" s="6">
        <v>80000</v>
      </c>
      <c r="O227" s="6"/>
      <c r="P227" s="5">
        <f t="shared" si="3"/>
        <v>80000</v>
      </c>
      <c r="Q227" s="11">
        <v>80000</v>
      </c>
    </row>
    <row r="228" spans="1:17" ht="15.75" thickBot="1">
      <c r="A228" s="29" t="s">
        <v>17</v>
      </c>
      <c r="B228" s="15"/>
      <c r="C228" s="6"/>
      <c r="D228" s="6"/>
      <c r="E228" s="6"/>
      <c r="F228" s="6"/>
      <c r="G228" s="6"/>
      <c r="H228" s="15"/>
      <c r="I228" s="6"/>
      <c r="J228" s="6"/>
      <c r="K228" s="6"/>
      <c r="L228" s="6"/>
      <c r="M228" s="6"/>
      <c r="N228" s="6">
        <v>20000</v>
      </c>
      <c r="O228" s="6"/>
      <c r="P228" s="5">
        <f t="shared" si="3"/>
        <v>20000</v>
      </c>
      <c r="Q228" s="11">
        <v>20000</v>
      </c>
    </row>
    <row r="229" spans="1:17" ht="15.75" thickBot="1">
      <c r="A229" s="29" t="s">
        <v>133</v>
      </c>
      <c r="B229" s="15">
        <v>405223.42</v>
      </c>
      <c r="C229" s="15">
        <v>25273.6</v>
      </c>
      <c r="D229" s="6"/>
      <c r="E229" s="6"/>
      <c r="F229" s="6"/>
      <c r="G229" s="6"/>
      <c r="H229" s="6"/>
      <c r="I229" s="6"/>
      <c r="J229" s="6"/>
      <c r="K229" s="6"/>
      <c r="L229" s="6"/>
      <c r="M229" s="6"/>
      <c r="N229" s="6"/>
      <c r="O229" s="6"/>
      <c r="P229" s="5">
        <f t="shared" si="3"/>
        <v>430497.01999999996</v>
      </c>
      <c r="Q229" s="11">
        <f>+P229+P230</f>
        <v>1700532.1</v>
      </c>
    </row>
    <row r="230" spans="1:17" ht="15.75" thickBot="1">
      <c r="A230" s="29" t="s">
        <v>133</v>
      </c>
      <c r="B230" s="15">
        <v>1270035.08</v>
      </c>
      <c r="C230" s="6"/>
      <c r="D230" s="6"/>
      <c r="E230" s="6"/>
      <c r="F230" s="6"/>
      <c r="G230" s="6"/>
      <c r="H230" s="6"/>
      <c r="I230" s="6"/>
      <c r="J230" s="6"/>
      <c r="K230" s="6"/>
      <c r="L230" s="6"/>
      <c r="M230" s="6"/>
      <c r="N230" s="6"/>
      <c r="O230" s="6"/>
      <c r="P230" s="5">
        <f t="shared" si="3"/>
        <v>1270035.08</v>
      </c>
      <c r="Q230" s="11"/>
    </row>
    <row r="231" spans="1:17" ht="15.75" thickBot="1">
      <c r="A231" s="30" t="s">
        <v>134</v>
      </c>
      <c r="B231" s="15">
        <v>1531842.27</v>
      </c>
      <c r="C231" s="15">
        <v>16760.26</v>
      </c>
      <c r="D231" s="6"/>
      <c r="E231" s="15">
        <v>292640</v>
      </c>
      <c r="F231" s="6"/>
      <c r="G231" s="6"/>
      <c r="H231" s="6"/>
      <c r="I231" s="6"/>
      <c r="J231" s="6"/>
      <c r="K231" s="6"/>
      <c r="L231" s="6"/>
      <c r="M231" s="6"/>
      <c r="N231" s="6"/>
      <c r="O231" s="6"/>
      <c r="P231" s="5">
        <f t="shared" si="3"/>
        <v>1841242.53</v>
      </c>
      <c r="Q231" s="11">
        <f>+P231+P232</f>
        <v>1950282.45</v>
      </c>
    </row>
    <row r="232" spans="1:17" ht="15.75" thickBot="1">
      <c r="A232" s="30" t="s">
        <v>134</v>
      </c>
      <c r="B232" s="15"/>
      <c r="C232" s="15">
        <v>109039.92</v>
      </c>
      <c r="D232" s="9"/>
      <c r="E232" s="9"/>
      <c r="F232" s="6"/>
      <c r="G232" s="6"/>
      <c r="H232" s="6"/>
      <c r="I232" s="6"/>
      <c r="J232" s="6"/>
      <c r="K232" s="6"/>
      <c r="L232" s="6"/>
      <c r="M232" s="6"/>
      <c r="N232" s="6"/>
      <c r="O232" s="6"/>
      <c r="P232" s="5">
        <f t="shared" si="3"/>
        <v>109039.92</v>
      </c>
      <c r="Q232" s="11"/>
    </row>
    <row r="233" spans="1:17" ht="15.75" thickBot="1">
      <c r="A233" s="29" t="s">
        <v>135</v>
      </c>
      <c r="B233" s="15"/>
      <c r="C233" s="6"/>
      <c r="D233" s="6"/>
      <c r="E233" s="6"/>
      <c r="F233" s="6"/>
      <c r="G233" s="6"/>
      <c r="H233" s="6"/>
      <c r="I233" s="6"/>
      <c r="J233" s="6"/>
      <c r="K233" s="6"/>
      <c r="L233" s="6">
        <v>14704.2</v>
      </c>
      <c r="M233" s="6"/>
      <c r="N233" s="15"/>
      <c r="O233" s="6"/>
      <c r="P233" s="5">
        <f t="shared" si="3"/>
        <v>14704.2</v>
      </c>
      <c r="Q233" s="11">
        <v>14704.2</v>
      </c>
    </row>
    <row r="234" spans="1:17" ht="15.75" thickBot="1">
      <c r="A234" s="30" t="s">
        <v>136</v>
      </c>
      <c r="B234" s="15"/>
      <c r="C234" s="6"/>
      <c r="D234" s="6"/>
      <c r="E234" s="6"/>
      <c r="F234" s="6"/>
      <c r="G234" s="6"/>
      <c r="H234" s="6"/>
      <c r="I234" s="6"/>
      <c r="J234" s="6"/>
      <c r="K234" s="6"/>
      <c r="L234" s="6">
        <v>8169</v>
      </c>
      <c r="M234" s="6"/>
      <c r="N234" s="6"/>
      <c r="O234" s="6"/>
      <c r="P234" s="5">
        <f t="shared" si="3"/>
        <v>8169</v>
      </c>
      <c r="Q234" s="11">
        <v>8169</v>
      </c>
    </row>
    <row r="235" spans="1:17" ht="15.75" thickBot="1">
      <c r="A235" s="29" t="s">
        <v>137</v>
      </c>
      <c r="B235" s="15"/>
      <c r="C235" s="6"/>
      <c r="D235" s="6"/>
      <c r="E235" s="6"/>
      <c r="F235" s="6"/>
      <c r="G235" s="6"/>
      <c r="H235" s="6"/>
      <c r="I235" s="6"/>
      <c r="J235" s="6"/>
      <c r="K235" s="6"/>
      <c r="L235" s="6"/>
      <c r="M235" s="6"/>
      <c r="N235" s="15">
        <v>70000</v>
      </c>
      <c r="O235" s="6"/>
      <c r="P235" s="5">
        <f t="shared" si="3"/>
        <v>70000</v>
      </c>
      <c r="Q235" s="11">
        <v>70000</v>
      </c>
    </row>
    <row r="236" spans="1:17" ht="15.75" thickBot="1">
      <c r="A236" s="29" t="s">
        <v>138</v>
      </c>
      <c r="B236" s="15">
        <v>569013.69</v>
      </c>
      <c r="C236" s="6"/>
      <c r="D236" s="6"/>
      <c r="E236" s="6"/>
      <c r="F236" s="6"/>
      <c r="G236" s="6"/>
      <c r="H236" s="6"/>
      <c r="I236" s="6"/>
      <c r="J236" s="6"/>
      <c r="K236" s="6"/>
      <c r="L236" s="6"/>
      <c r="M236" s="6"/>
      <c r="N236" s="6"/>
      <c r="O236" s="6"/>
      <c r="P236" s="5">
        <f t="shared" si="3"/>
        <v>569013.69</v>
      </c>
      <c r="Q236" s="11">
        <v>569013.69</v>
      </c>
    </row>
    <row r="237" spans="1:17" ht="15.75" thickBot="1">
      <c r="A237" s="30" t="s">
        <v>139</v>
      </c>
      <c r="B237" s="15"/>
      <c r="C237" s="17">
        <v>64800</v>
      </c>
      <c r="D237" s="6"/>
      <c r="E237" s="6"/>
      <c r="F237" s="6"/>
      <c r="G237" s="6"/>
      <c r="H237" s="6"/>
      <c r="I237" s="6"/>
      <c r="J237" s="6"/>
      <c r="K237" s="6"/>
      <c r="L237" s="6"/>
      <c r="M237" s="6"/>
      <c r="N237" s="6"/>
      <c r="O237" s="6"/>
      <c r="P237" s="5">
        <f t="shared" si="3"/>
        <v>64800</v>
      </c>
      <c r="Q237" s="11">
        <f>+P237+P238</f>
        <v>114802.81</v>
      </c>
    </row>
    <row r="238" spans="1:17" ht="15.75" thickBot="1">
      <c r="A238" s="30" t="s">
        <v>139</v>
      </c>
      <c r="B238" s="15">
        <v>50002.81</v>
      </c>
      <c r="C238" s="15"/>
      <c r="D238" s="6"/>
      <c r="E238" s="6"/>
      <c r="F238" s="6"/>
      <c r="G238" s="6"/>
      <c r="H238" s="6"/>
      <c r="I238" s="6"/>
      <c r="J238" s="6"/>
      <c r="K238" s="6"/>
      <c r="L238" s="6"/>
      <c r="M238" s="6"/>
      <c r="N238" s="6"/>
      <c r="O238" s="6"/>
      <c r="P238" s="5">
        <f t="shared" si="3"/>
        <v>50002.81</v>
      </c>
      <c r="Q238" s="11"/>
    </row>
    <row r="239" spans="1:17" ht="15.75" thickBot="1">
      <c r="A239" s="29" t="s">
        <v>140</v>
      </c>
      <c r="B239" s="15"/>
      <c r="C239" s="6"/>
      <c r="D239" s="6"/>
      <c r="E239" s="6"/>
      <c r="F239" s="6"/>
      <c r="G239" s="6"/>
      <c r="H239" s="15">
        <v>200000</v>
      </c>
      <c r="I239" s="6"/>
      <c r="J239" s="6"/>
      <c r="K239" s="6"/>
      <c r="L239" s="6"/>
      <c r="M239" s="6"/>
      <c r="N239" s="6"/>
      <c r="O239" s="6"/>
      <c r="P239" s="5">
        <f t="shared" si="3"/>
        <v>200000</v>
      </c>
      <c r="Q239" s="11">
        <v>200000</v>
      </c>
    </row>
    <row r="240" spans="1:17" ht="15.75" thickBot="1">
      <c r="A240" s="30" t="s">
        <v>141</v>
      </c>
      <c r="B240" s="15"/>
      <c r="C240" s="15"/>
      <c r="D240" s="6"/>
      <c r="E240" s="6"/>
      <c r="F240" s="6"/>
      <c r="G240" s="6"/>
      <c r="H240" s="6">
        <v>52548</v>
      </c>
      <c r="I240" s="6"/>
      <c r="J240" s="6"/>
      <c r="K240" s="6"/>
      <c r="L240" s="6"/>
      <c r="M240" s="6"/>
      <c r="N240" s="6"/>
      <c r="O240" s="6"/>
      <c r="P240" s="5">
        <f t="shared" si="3"/>
        <v>52548</v>
      </c>
      <c r="Q240" s="11">
        <v>52548</v>
      </c>
    </row>
    <row r="241" spans="1:17" ht="15.75" thickBot="1">
      <c r="A241" s="29" t="s">
        <v>142</v>
      </c>
      <c r="B241" s="15"/>
      <c r="C241" s="6"/>
      <c r="D241" s="6"/>
      <c r="E241" s="6"/>
      <c r="F241" s="6"/>
      <c r="G241" s="6"/>
      <c r="H241" s="15">
        <v>199578.95</v>
      </c>
      <c r="I241" s="6"/>
      <c r="J241" s="6"/>
      <c r="K241" s="6"/>
      <c r="L241" s="6"/>
      <c r="M241" s="6"/>
      <c r="N241" s="6"/>
      <c r="O241" s="6"/>
      <c r="P241" s="5">
        <f t="shared" si="3"/>
        <v>199578.95</v>
      </c>
      <c r="Q241" s="11">
        <v>199578.95</v>
      </c>
    </row>
    <row r="242" spans="1:17" ht="15.75" thickBot="1">
      <c r="A242" s="29" t="s">
        <v>19</v>
      </c>
      <c r="B242" s="15"/>
      <c r="C242" s="6"/>
      <c r="D242" s="6"/>
      <c r="E242" s="6"/>
      <c r="F242" s="6"/>
      <c r="G242" s="6"/>
      <c r="H242" s="15"/>
      <c r="I242" s="6"/>
      <c r="J242" s="6"/>
      <c r="K242" s="6"/>
      <c r="L242" s="6"/>
      <c r="M242" s="6"/>
      <c r="N242" s="6">
        <v>30000</v>
      </c>
      <c r="O242" s="6"/>
      <c r="P242" s="5">
        <f t="shared" si="3"/>
        <v>30000</v>
      </c>
      <c r="Q242" s="11">
        <v>30000</v>
      </c>
    </row>
    <row r="243" spans="1:17" ht="15.75" thickBot="1">
      <c r="A243" s="29" t="s">
        <v>29</v>
      </c>
      <c r="B243" s="15"/>
      <c r="C243" s="15"/>
      <c r="D243" s="6"/>
      <c r="E243" s="6"/>
      <c r="F243" s="6"/>
      <c r="G243" s="6">
        <v>38137.12</v>
      </c>
      <c r="H243" s="6">
        <v>199980</v>
      </c>
      <c r="I243" s="6"/>
      <c r="J243" s="6"/>
      <c r="K243" s="6"/>
      <c r="L243" s="6"/>
      <c r="M243" s="6"/>
      <c r="N243" s="6"/>
      <c r="O243" s="6"/>
      <c r="P243" s="5">
        <f t="shared" si="3"/>
        <v>238117.12</v>
      </c>
      <c r="Q243" s="11">
        <v>199980</v>
      </c>
    </row>
    <row r="244" spans="1:17" ht="15.75" thickBot="1">
      <c r="A244" s="30" t="s">
        <v>147</v>
      </c>
      <c r="B244" s="15"/>
      <c r="C244" s="15"/>
      <c r="D244" s="6"/>
      <c r="E244" s="6"/>
      <c r="F244" s="6">
        <v>10000</v>
      </c>
      <c r="G244" s="6"/>
      <c r="H244" s="6"/>
      <c r="I244" s="6"/>
      <c r="J244" s="6"/>
      <c r="K244" s="6"/>
      <c r="L244" s="6"/>
      <c r="M244" s="6"/>
      <c r="N244" s="6"/>
      <c r="O244" s="6"/>
      <c r="P244" s="5">
        <f t="shared" si="3"/>
        <v>10000</v>
      </c>
      <c r="Q244" s="11">
        <f>SUM(P244)</f>
        <v>10000</v>
      </c>
    </row>
    <row r="245" spans="1:17" ht="15.75" thickBot="1">
      <c r="A245" s="30" t="s">
        <v>160</v>
      </c>
      <c r="B245" s="15"/>
      <c r="C245" s="15"/>
      <c r="D245" s="6"/>
      <c r="E245" s="6"/>
      <c r="F245" s="6">
        <v>6000</v>
      </c>
      <c r="G245" s="6"/>
      <c r="H245" s="6"/>
      <c r="I245" s="6"/>
      <c r="J245" s="6"/>
      <c r="K245" s="6"/>
      <c r="L245" s="6"/>
      <c r="M245" s="6"/>
      <c r="N245" s="6"/>
      <c r="O245" s="6"/>
      <c r="P245" s="5">
        <f t="shared" si="3"/>
        <v>6000</v>
      </c>
      <c r="Q245" s="11">
        <f>SUM(P245)</f>
        <v>6000</v>
      </c>
    </row>
    <row r="246" spans="1:17" ht="15.75" thickBot="1">
      <c r="A246" s="30" t="s">
        <v>163</v>
      </c>
      <c r="B246" s="15"/>
      <c r="C246" s="15"/>
      <c r="D246" s="6"/>
      <c r="E246" s="6"/>
      <c r="F246" s="6">
        <v>6000</v>
      </c>
      <c r="G246" s="6"/>
      <c r="H246" s="6"/>
      <c r="I246" s="6"/>
      <c r="J246" s="6"/>
      <c r="K246" s="6"/>
      <c r="L246" s="6"/>
      <c r="M246" s="6"/>
      <c r="N246" s="6"/>
      <c r="O246" s="6"/>
      <c r="P246" s="5">
        <f t="shared" si="3"/>
        <v>6000</v>
      </c>
      <c r="Q246" s="11">
        <f>SUM(P246)</f>
        <v>6000</v>
      </c>
    </row>
    <row r="247" spans="1:17" ht="15">
      <c r="A247" s="3" t="s">
        <v>2</v>
      </c>
      <c r="B247" s="4">
        <f aca="true" t="shared" si="4" ref="B247:O247">SUM(B3:B246)</f>
        <v>17637742.060000002</v>
      </c>
      <c r="C247" s="4">
        <f t="shared" si="4"/>
        <v>4294830.77</v>
      </c>
      <c r="D247" s="4">
        <f t="shared" si="4"/>
        <v>0</v>
      </c>
      <c r="E247" s="4">
        <f t="shared" si="4"/>
        <v>868865.95</v>
      </c>
      <c r="F247" s="4">
        <f t="shared" si="4"/>
        <v>298000</v>
      </c>
      <c r="G247" s="4">
        <f t="shared" si="4"/>
        <v>49652.12</v>
      </c>
      <c r="H247" s="4">
        <f t="shared" si="4"/>
        <v>2504889.97</v>
      </c>
      <c r="I247" s="4">
        <f t="shared" si="4"/>
        <v>0</v>
      </c>
      <c r="J247" s="4">
        <f t="shared" si="4"/>
        <v>639700</v>
      </c>
      <c r="K247" s="4">
        <f t="shared" si="4"/>
        <v>0</v>
      </c>
      <c r="L247" s="23">
        <f>SUM(L3:L246)</f>
        <v>3635138.7300000004</v>
      </c>
      <c r="M247" s="4">
        <f t="shared" si="4"/>
        <v>0</v>
      </c>
      <c r="N247" s="4">
        <f t="shared" si="4"/>
        <v>970000</v>
      </c>
      <c r="O247" s="4">
        <f t="shared" si="4"/>
        <v>0</v>
      </c>
      <c r="P247" s="4">
        <f>SUM(P3:P246)</f>
        <v>30898819.599999998</v>
      </c>
      <c r="Q247" s="4">
        <f>SUM(Q3:Q246)</f>
        <v>30860682.479999997</v>
      </c>
    </row>
    <row r="248" spans="3:12" ht="15">
      <c r="C248" s="22"/>
      <c r="H248" s="22"/>
      <c r="L248" s="22"/>
    </row>
    <row r="249" spans="3:12" ht="15">
      <c r="C249" s="22"/>
      <c r="E249" s="22"/>
      <c r="H249" s="22"/>
      <c r="L249" s="24"/>
    </row>
    <row r="250" ht="15">
      <c r="C250" s="22"/>
    </row>
    <row r="252" spans="3:12" ht="15">
      <c r="C252" s="25"/>
      <c r="L252" s="22"/>
    </row>
    <row r="253" ht="15">
      <c r="H253" s="22"/>
    </row>
    <row r="255" ht="15">
      <c r="C255" s="22"/>
    </row>
    <row r="256" ht="15">
      <c r="H256" s="22"/>
    </row>
    <row r="258" ht="15">
      <c r="A258" s="28"/>
    </row>
  </sheetData>
  <sheetProtection/>
  <printOptions/>
  <pageMargins left="0.511811024" right="0.511811024" top="0.787401575" bottom="0.787401575" header="0.31496062" footer="0.31496062"/>
  <pageSetup fitToHeight="0" fitToWidth="1" horizontalDpi="600" verticalDpi="6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Felipe Stefan Koerich Theis</dc:creator>
  <cp:keywords/>
  <dc:description/>
  <cp:lastModifiedBy>195529</cp:lastModifiedBy>
  <cp:lastPrinted>2019-10-03T16:54:30Z</cp:lastPrinted>
  <dcterms:created xsi:type="dcterms:W3CDTF">2019-10-03T16:28:16Z</dcterms:created>
  <dcterms:modified xsi:type="dcterms:W3CDTF">2021-11-05T18:49:36Z</dcterms:modified>
  <cp:category/>
  <cp:version/>
  <cp:contentType/>
  <cp:contentStatus/>
</cp:coreProperties>
</file>