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5605" windowHeight="12435" firstSheet="1" activeTab="1"/>
  </bookViews>
  <sheets>
    <sheet name="Orientações Preenchimento " sheetId="4" r:id="rId1"/>
    <sheet name="Oferta Total Ultrassonografia" sheetId="1" r:id="rId2"/>
    <sheet name="Ultrassonografia Doppler" sheetId="5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/>
  <c r="K2" i="5" s="1"/>
  <c r="C18"/>
  <c r="B12" i="1"/>
  <c r="H9" i="5" l="1"/>
  <c r="H10"/>
  <c r="H11"/>
  <c r="H12"/>
  <c r="H13"/>
  <c r="H14"/>
  <c r="H15"/>
  <c r="H16"/>
  <c r="H5"/>
  <c r="H6"/>
  <c r="H7"/>
  <c r="H4"/>
  <c r="D15"/>
  <c r="D6" l="1"/>
  <c r="E6" s="1"/>
  <c r="D10"/>
  <c r="E10" s="1"/>
  <c r="D14"/>
  <c r="E14" s="1"/>
  <c r="D5"/>
  <c r="E5" s="1"/>
  <c r="D9"/>
  <c r="E9" s="1"/>
  <c r="D13"/>
  <c r="E13" s="1"/>
  <c r="I13" s="1"/>
  <c r="D17"/>
  <c r="E17" s="1"/>
  <c r="D4"/>
  <c r="D8"/>
  <c r="E8" s="1"/>
  <c r="D12"/>
  <c r="E12" s="1"/>
  <c r="D16"/>
  <c r="E16" s="1"/>
  <c r="D7"/>
  <c r="E7" s="1"/>
  <c r="D11"/>
  <c r="E11" s="1"/>
  <c r="J13"/>
  <c r="K13" s="1"/>
  <c r="E15"/>
  <c r="H17"/>
  <c r="H8"/>
  <c r="E4" l="1"/>
  <c r="D18"/>
  <c r="J15"/>
  <c r="I15"/>
  <c r="J8"/>
  <c r="I8"/>
  <c r="I14"/>
  <c r="J14"/>
  <c r="J16"/>
  <c r="I16"/>
  <c r="J12"/>
  <c r="I12"/>
  <c r="J11"/>
  <c r="I11"/>
  <c r="I5"/>
  <c r="J5"/>
  <c r="I6"/>
  <c r="J6"/>
  <c r="I17"/>
  <c r="J17"/>
  <c r="I9"/>
  <c r="J9"/>
  <c r="I10"/>
  <c r="J10"/>
  <c r="J7"/>
  <c r="I7"/>
  <c r="I4"/>
  <c r="J4"/>
  <c r="E18"/>
  <c r="J18" l="1"/>
  <c r="E12" i="1" s="1"/>
  <c r="K12" i="5"/>
  <c r="K14"/>
  <c r="K9"/>
  <c r="K6"/>
  <c r="K4"/>
  <c r="I18"/>
  <c r="D12" i="1" s="1"/>
  <c r="K10" i="5"/>
  <c r="K17"/>
  <c r="K5"/>
  <c r="K15"/>
  <c r="K7"/>
  <c r="K11"/>
  <c r="K16"/>
  <c r="K8"/>
  <c r="K18" l="1"/>
  <c r="C12" i="1" s="1"/>
  <c r="B13" l="1"/>
  <c r="C13" l="1"/>
  <c r="E13" l="1"/>
  <c r="D13"/>
</calcChain>
</file>

<file path=xl/sharedStrings.xml><?xml version="1.0" encoding="utf-8"?>
<sst xmlns="http://schemas.openxmlformats.org/spreadsheetml/2006/main" count="75" uniqueCount="58">
  <si>
    <t xml:space="preserve">OFERTA TOTAL DE PROCEDIMENTOS DE ULTRASSONOGRAFIA </t>
  </si>
  <si>
    <t xml:space="preserve"> Nome do Procedimento</t>
  </si>
  <si>
    <t>Códigos SIGTAP</t>
  </si>
  <si>
    <t>Valor Procedimento SIGTAP R$</t>
  </si>
  <si>
    <t>Valor Total por Procedimento R$</t>
  </si>
  <si>
    <t>Percentual de Oferta</t>
  </si>
  <si>
    <t>Quantitativo Total Ofertado X Valor total por procedimento</t>
  </si>
  <si>
    <t>Valor Total SIGTAP R$</t>
  </si>
  <si>
    <t>Capacidade Instalada (mensal)</t>
  </si>
  <si>
    <t>Oferta Mensal para SUS</t>
  </si>
  <si>
    <t xml:space="preserve">Elementos </t>
  </si>
  <si>
    <t>Quantidade  de Oferta SUS</t>
  </si>
  <si>
    <t>Quantidade ofertada x Valor total por procedimento</t>
  </si>
  <si>
    <t>Valor Total R$ SIGTAP</t>
  </si>
  <si>
    <t>Valor Total Complementação  R$</t>
  </si>
  <si>
    <t>TOTAL</t>
  </si>
  <si>
    <t>Elemento 4 - Procedimentos de Ultrassonografia Doppler</t>
  </si>
  <si>
    <t>Quantitativo de Oferta para SMS</t>
  </si>
  <si>
    <t>Necessidade da SMS de Oferta do Procedimento</t>
  </si>
  <si>
    <t xml:space="preserve">1º PASSO: </t>
  </si>
  <si>
    <t>2º PASSO:</t>
  </si>
  <si>
    <t>ANEXAR AS PLANILHAS DO 6º PASSO AO OFÍCIO DA OFERTA DE PROCEDIMENTOS</t>
  </si>
  <si>
    <t>Abra a Aba Oferta Total Ultrassonografia</t>
  </si>
  <si>
    <t>No campo azul Insira a quantidade de procedimento que o Serviço possui de capacidade instalada</t>
  </si>
  <si>
    <t>ATENÇÃO OBRIGATÓRIO!</t>
  </si>
  <si>
    <t>3º PASSO:</t>
  </si>
  <si>
    <t>4º PASSO:</t>
  </si>
  <si>
    <t>No campo amarelo Insira a quantidade Total de Ultrassonografia(Adulto + Pediátrico) que será ofertado ao SUS</t>
  </si>
  <si>
    <t>No campo Lilás insira a quantidade Total de Ultrassonografia com Doppler que será ofertado ao SUS</t>
  </si>
  <si>
    <r>
      <rPr>
        <b/>
        <sz val="14"/>
        <color rgb="FF000000"/>
        <rFont val="Arial"/>
        <family val="2"/>
      </rPr>
      <t>5º PASSO</t>
    </r>
    <r>
      <rPr>
        <sz val="14"/>
        <color rgb="FF000000"/>
        <rFont val="Arial"/>
        <family val="2"/>
      </rPr>
      <t>:</t>
    </r>
  </si>
  <si>
    <t>SERÁ PREENCHIDO AUTOMATICAMENTE</t>
  </si>
  <si>
    <t xml:space="preserve">6º PASSO: </t>
  </si>
  <si>
    <t>7º PASSO: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</si>
  <si>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</t>
    </r>
    <r>
      <rPr>
        <b/>
        <sz val="14"/>
        <color rgb="FF000000"/>
        <rFont val="Arial"/>
        <family val="2"/>
      </rPr>
      <t>Oferta Total Ultrassonografia, Of.Ultrassonografia Adulto e  Of. Ultrassonografia Pediátrica</t>
    </r>
  </si>
  <si>
    <t xml:space="preserve">                                    ORIENTAÇÕES PARA PREENCHIMENTO DA PLANILHA                                               OFERTA DO EDITAL Nº XXX/2018 - ULTRASSONOGRAFIAS</t>
  </si>
  <si>
    <r>
      <t xml:space="preserve">A Planilha Preencherá </t>
    </r>
    <r>
      <rPr>
        <b/>
        <sz val="14"/>
        <color rgb="FF000000"/>
        <rFont val="Arial"/>
        <family val="2"/>
      </rPr>
      <t>automáticamente</t>
    </r>
    <r>
      <rPr>
        <sz val="14"/>
        <color rgb="FF000000"/>
        <rFont val="Arial"/>
        <family val="2"/>
      </rPr>
      <t xml:space="preserve"> a distribuição da oferta total dos procedimentos de Ultrassonografias, dividindo-os em adultos (95,2%) e pediátricos (4,8%), subdividindo os procedimentos para adultos em 3 elementos (com exceção do USG com Doppler), conforme necessidade da Secretaria de Saúde de Florianópolis</t>
    </r>
  </si>
  <si>
    <t>02.05.01.004-0</t>
  </si>
  <si>
    <t>ECOGRAFIA TRANSVAGINAL COM DOPPLER</t>
  </si>
  <si>
    <t>Valor Procedimento c/ Complementação R$</t>
  </si>
  <si>
    <t>ULTRASSONOGRAFIA DOPPLER AORTA ABDOMINAL E ARTERIAS ILÍACAS</t>
  </si>
  <si>
    <t>ULTRASSONOGRAFIA DOPPLER DA AORTA E ARTÉRIAS ILÍACAS</t>
  </si>
  <si>
    <t>ULTRASSONOGRAFIA DOPPLER DAS ARTÉRIAS DOS MEMBROS SUPERIORES</t>
  </si>
  <si>
    <t>ULTRASSONOGRAFIA DOPPLER DAS CARÓTIDAS E VERTEBRAIS</t>
  </si>
  <si>
    <t>ULTRASSONOGRAFIA DOPPLER DAS VEIAS DOS MEMBROS SUPERIORES</t>
  </si>
  <si>
    <t>ULTRASSONOGRAFIA DOPPLER ARTÉRIAS MESENTÉRICAS</t>
  </si>
  <si>
    <t>ULTRASSONOGRAFIA DOPPLER DE BOLSA ESCROTAL</t>
  </si>
  <si>
    <t>ULTRASSONOGRAFIA DOPPLER PENIANO</t>
  </si>
  <si>
    <t>ULTRASSONOGRAFIA DOPPLER DAS ARTÉRIAS DOS MEMBROS INFERIORES</t>
  </si>
  <si>
    <t>ULTRASSONOGRAFIA DOPPLER DAS ARTÉRIAS RENAIS</t>
  </si>
  <si>
    <t>ULTRASSONOGRAFIA DOPPLER DAS VEIAS DOS MEMBROS INFERIORES</t>
  </si>
  <si>
    <t>ULTRASSONOGRAFIA DOPPLER DA VEIA PORTA</t>
  </si>
  <si>
    <t>ULTRASSONOGRAFIA DOPPLER DA TIREOIDE</t>
  </si>
  <si>
    <r>
      <t xml:space="preserve">1. </t>
    </r>
    <r>
      <rPr>
        <b/>
        <sz val="24"/>
        <color rgb="FF000000"/>
        <rFont val="Arial"/>
        <family val="2"/>
      </rPr>
      <t>Ultrassonografia Doppler</t>
    </r>
  </si>
  <si>
    <t xml:space="preserve">     1.1 Ultrassonografia Doppler Adulto (Obrigatório)</t>
  </si>
  <si>
    <t>2. Total</t>
  </si>
  <si>
    <t>Procedimentos deUltrassonografia com Doppler</t>
  </si>
  <si>
    <t>6m</t>
  </si>
  <si>
    <t>OFERTA DE PROCEDIMENTOS DE ULTRASSSONOGRAFIA COM DOPPLER - EDITAL Nº 014/2018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</si>
</sst>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b/>
      <sz val="16"/>
      <color theme="1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 "/>
    </font>
    <font>
      <sz val="11"/>
      <color rgb="FF000000"/>
      <name val="Calibri "/>
    </font>
    <font>
      <b/>
      <sz val="22"/>
      <color theme="1"/>
      <name val="Calibri"/>
      <family val="2"/>
      <scheme val="minor"/>
    </font>
    <font>
      <b/>
      <sz val="12"/>
      <color rgb="FF22222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BA6FE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rgb="FFBA6FE3"/>
        <bgColor rgb="FFCCC0D9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0" fontId="3" fillId="9" borderId="6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13" fillId="9" borderId="1" xfId="0" applyFont="1" applyFill="1" applyBorder="1" applyAlignment="1">
      <alignment horizontal="center" vertical="center"/>
    </xf>
    <xf numFmtId="10" fontId="13" fillId="9" borderId="1" xfId="0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/>
    <xf numFmtId="1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11" borderId="7" xfId="0" applyNumberFormat="1" applyFont="1" applyFill="1" applyBorder="1"/>
    <xf numFmtId="1" fontId="9" fillId="11" borderId="7" xfId="0" applyNumberFormat="1" applyFont="1" applyFill="1" applyBorder="1" applyAlignment="1">
      <alignment horizontal="center" vertical="center"/>
    </xf>
    <xf numFmtId="164" fontId="9" fillId="11" borderId="7" xfId="0" applyNumberFormat="1" applyFont="1" applyFill="1" applyBorder="1" applyAlignment="1">
      <alignment horizontal="center" vertical="center"/>
    </xf>
    <xf numFmtId="1" fontId="8" fillId="8" borderId="7" xfId="0" applyNumberFormat="1" applyFont="1" applyFill="1" applyBorder="1" applyAlignment="1">
      <alignment wrapText="1"/>
    </xf>
    <xf numFmtId="164" fontId="0" fillId="0" borderId="0" xfId="0" applyNumberFormat="1"/>
    <xf numFmtId="0" fontId="1" fillId="12" borderId="0" xfId="0" applyFont="1" applyFill="1" applyBorder="1" applyAlignment="1">
      <alignment horizontal="center" vertical="center" wrapText="1"/>
    </xf>
    <xf numFmtId="0" fontId="17" fillId="7" borderId="1" xfId="0" applyFont="1" applyFill="1" applyBorder="1"/>
    <xf numFmtId="164" fontId="17" fillId="7" borderId="13" xfId="0" applyNumberFormat="1" applyFont="1" applyFill="1" applyBorder="1" applyAlignment="1">
      <alignment horizontal="center"/>
    </xf>
    <xf numFmtId="164" fontId="17" fillId="7" borderId="14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center" wrapText="1"/>
    </xf>
    <xf numFmtId="10" fontId="17" fillId="7" borderId="0" xfId="0" applyNumberFormat="1" applyFont="1" applyFill="1" applyBorder="1" applyAlignment="1">
      <alignment horizontal="center"/>
    </xf>
    <xf numFmtId="164" fontId="17" fillId="7" borderId="1" xfId="0" applyNumberFormat="1" applyFont="1" applyFill="1" applyBorder="1" applyAlignment="1">
      <alignment horizontal="center"/>
    </xf>
    <xf numFmtId="10" fontId="17" fillId="7" borderId="1" xfId="0" applyNumberFormat="1" applyFont="1" applyFill="1" applyBorder="1" applyAlignment="1">
      <alignment horizontal="center"/>
    </xf>
    <xf numFmtId="164" fontId="17" fillId="7" borderId="3" xfId="0" applyNumberFormat="1" applyFont="1" applyFill="1" applyBorder="1" applyAlignment="1">
      <alignment horizontal="center"/>
    </xf>
    <xf numFmtId="10" fontId="17" fillId="7" borderId="3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5" fillId="13" borderId="5" xfId="0" applyFont="1" applyFill="1" applyBorder="1"/>
    <xf numFmtId="1" fontId="6" fillId="14" borderId="15" xfId="0" applyNumberFormat="1" applyFont="1" applyFill="1" applyBorder="1" applyAlignment="1">
      <alignment wrapText="1"/>
    </xf>
    <xf numFmtId="1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4" fontId="20" fillId="0" borderId="0" xfId="0" applyNumberFormat="1" applyFont="1"/>
    <xf numFmtId="1" fontId="6" fillId="10" borderId="1" xfId="0" applyNumberFormat="1" applyFont="1" applyFill="1" applyBorder="1" applyAlignment="1">
      <alignment wrapText="1"/>
    </xf>
    <xf numFmtId="1" fontId="17" fillId="7" borderId="1" xfId="0" applyNumberFormat="1" applyFont="1" applyFill="1" applyBorder="1" applyAlignment="1">
      <alignment horizontal="center"/>
    </xf>
    <xf numFmtId="1" fontId="17" fillId="7" borderId="3" xfId="0" applyNumberFormat="1" applyFont="1" applyFill="1" applyBorder="1" applyAlignment="1">
      <alignment horizontal="center"/>
    </xf>
    <xf numFmtId="164" fontId="17" fillId="7" borderId="2" xfId="0" applyNumberFormat="1" applyFont="1" applyFill="1" applyBorder="1" applyAlignment="1">
      <alignment horizontal="center"/>
    </xf>
    <xf numFmtId="0" fontId="17" fillId="9" borderId="1" xfId="0" applyFont="1" applyFill="1" applyBorder="1"/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16" fillId="0" borderId="11" xfId="0" applyFont="1" applyBorder="1"/>
    <xf numFmtId="0" fontId="16" fillId="0" borderId="12" xfId="0" applyFont="1" applyBorder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0" fontId="9" fillId="0" borderId="2" xfId="0" applyFont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19" fillId="15" borderId="2" xfId="0" applyFont="1" applyFill="1" applyBorder="1" applyAlignment="1">
      <alignment horizontal="center"/>
    </xf>
    <xf numFmtId="0" fontId="19" fillId="15" borderId="3" xfId="0" applyFont="1" applyFill="1" applyBorder="1" applyAlignment="1">
      <alignment horizontal="center"/>
    </xf>
    <xf numFmtId="0" fontId="19" fillId="1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57151</xdr:rowOff>
    </xdr:from>
    <xdr:to>
      <xdr:col>2</xdr:col>
      <xdr:colOff>0</xdr:colOff>
      <xdr:row>2</xdr:row>
      <xdr:rowOff>552451</xdr:rowOff>
    </xdr:to>
    <xdr:pic>
      <xdr:nvPicPr>
        <xdr:cNvPr id="2" name="image2.png" descr="logo pmf saud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42876"/>
          <a:ext cx="120967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57151</xdr:colOff>
      <xdr:row>7</xdr:row>
      <xdr:rowOff>161925</xdr:rowOff>
    </xdr:from>
    <xdr:to>
      <xdr:col>13</xdr:col>
      <xdr:colOff>295275</xdr:colOff>
      <xdr:row>15</xdr:row>
      <xdr:rowOff>38100</xdr:rowOff>
    </xdr:to>
    <xdr:pic>
      <xdr:nvPicPr>
        <xdr:cNvPr id="3077" name="Picture 5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1" y="1609725"/>
          <a:ext cx="8677274" cy="18764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903414</xdr:colOff>
      <xdr:row>8</xdr:row>
      <xdr:rowOff>533257</xdr:rowOff>
    </xdr:from>
    <xdr:to>
      <xdr:col>11</xdr:col>
      <xdr:colOff>115353</xdr:colOff>
      <xdr:row>12</xdr:row>
      <xdr:rowOff>187030</xdr:rowOff>
    </xdr:to>
    <xdr:sp macro="" textlink="">
      <xdr:nvSpPr>
        <xdr:cNvPr id="23" name="Seta para a direita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 rot="938181">
          <a:off x="4703889" y="2304907"/>
          <a:ext cx="3898239" cy="7586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15</xdr:col>
      <xdr:colOff>95250</xdr:colOff>
      <xdr:row>51</xdr:row>
      <xdr:rowOff>647700</xdr:rowOff>
    </xdr:from>
    <xdr:to>
      <xdr:col>15</xdr:col>
      <xdr:colOff>428625</xdr:colOff>
      <xdr:row>51</xdr:row>
      <xdr:rowOff>1000125</xdr:rowOff>
    </xdr:to>
    <xdr:sp macro="" textlink="">
      <xdr:nvSpPr>
        <xdr:cNvPr id="27" name="Shape 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15192375" y="14211300"/>
          <a:ext cx="333375" cy="352425"/>
        </a:xfrm>
        <a:prstGeom prst="rightBrace">
          <a:avLst>
            <a:gd name="adj1" fmla="val 48333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295275</xdr:colOff>
      <xdr:row>31</xdr:row>
      <xdr:rowOff>142875</xdr:rowOff>
    </xdr:from>
    <xdr:to>
      <xdr:col>14</xdr:col>
      <xdr:colOff>180975</xdr:colOff>
      <xdr:row>33</xdr:row>
      <xdr:rowOff>66675</xdr:rowOff>
    </xdr:to>
    <xdr:sp macro="" textlink="">
      <xdr:nvSpPr>
        <xdr:cNvPr id="28" name="Shape 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14173200" y="8543925"/>
          <a:ext cx="495300" cy="304800"/>
        </a:xfrm>
        <a:prstGeom prst="rightBrace">
          <a:avLst>
            <a:gd name="adj1" fmla="val 0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14</xdr:col>
      <xdr:colOff>257175</xdr:colOff>
      <xdr:row>30</xdr:row>
      <xdr:rowOff>47625</xdr:rowOff>
    </xdr:from>
    <xdr:to>
      <xdr:col>17</xdr:col>
      <xdr:colOff>19050</xdr:colOff>
      <xdr:row>35</xdr:row>
      <xdr:rowOff>158750</xdr:rowOff>
    </xdr:to>
    <xdr:sp macro="" textlink="">
      <xdr:nvSpPr>
        <xdr:cNvPr id="29" name="Shape 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14744700" y="8258175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552450</xdr:colOff>
      <xdr:row>51</xdr:row>
      <xdr:rowOff>514350</xdr:rowOff>
    </xdr:from>
    <xdr:to>
      <xdr:col>18</xdr:col>
      <xdr:colOff>314325</xdr:colOff>
      <xdr:row>51</xdr:row>
      <xdr:rowOff>1577975</xdr:rowOff>
    </xdr:to>
    <xdr:sp macro="" textlink="">
      <xdr:nvSpPr>
        <xdr:cNvPr id="30" name="Shape 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15649575" y="14077950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91901</xdr:colOff>
      <xdr:row>51</xdr:row>
      <xdr:rowOff>1204890</xdr:rowOff>
    </xdr:from>
    <xdr:to>
      <xdr:col>15</xdr:col>
      <xdr:colOff>533400</xdr:colOff>
      <xdr:row>51</xdr:row>
      <xdr:rowOff>1476375</xdr:rowOff>
    </xdr:to>
    <xdr:sp macro="" textlink="">
      <xdr:nvSpPr>
        <xdr:cNvPr id="31" name="Seta para a direita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15189026" y="1476849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114300</xdr:colOff>
      <xdr:row>16</xdr:row>
      <xdr:rowOff>38100</xdr:rowOff>
    </xdr:from>
    <xdr:to>
      <xdr:col>13</xdr:col>
      <xdr:colOff>304800</xdr:colOff>
      <xdr:row>26</xdr:row>
      <xdr:rowOff>85725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3686175"/>
          <a:ext cx="86296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906342</xdr:colOff>
      <xdr:row>16</xdr:row>
      <xdr:rowOff>347112</xdr:rowOff>
    </xdr:from>
    <xdr:to>
      <xdr:col>11</xdr:col>
      <xdr:colOff>2193352</xdr:colOff>
      <xdr:row>18</xdr:row>
      <xdr:rowOff>182578</xdr:rowOff>
    </xdr:to>
    <xdr:sp macro="" textlink="">
      <xdr:nvSpPr>
        <xdr:cNvPr id="33" name="Seta para a direita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 rot="938181">
          <a:off x="4706817" y="3995187"/>
          <a:ext cx="5973310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95250</xdr:colOff>
      <xdr:row>28</xdr:row>
      <xdr:rowOff>0</xdr:rowOff>
    </xdr:from>
    <xdr:to>
      <xdr:col>13</xdr:col>
      <xdr:colOff>323850</xdr:colOff>
      <xdr:row>36</xdr:row>
      <xdr:rowOff>66675</xdr:rowOff>
    </xdr:to>
    <xdr:pic>
      <xdr:nvPicPr>
        <xdr:cNvPr id="35" name="Picture 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34025" y="6705600"/>
          <a:ext cx="86677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937915</xdr:colOff>
      <xdr:row>28</xdr:row>
      <xdr:rowOff>374145</xdr:rowOff>
    </xdr:from>
    <xdr:to>
      <xdr:col>11</xdr:col>
      <xdr:colOff>4121787</xdr:colOff>
      <xdr:row>30</xdr:row>
      <xdr:rowOff>9586</xdr:rowOff>
    </xdr:to>
    <xdr:sp macro="" textlink="">
      <xdr:nvSpPr>
        <xdr:cNvPr id="36" name="Seta para a direita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 rot="570335">
          <a:off x="4738390" y="7079745"/>
          <a:ext cx="7870172" cy="11403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600075</xdr:colOff>
      <xdr:row>38</xdr:row>
      <xdr:rowOff>400050</xdr:rowOff>
    </xdr:from>
    <xdr:to>
      <xdr:col>13</xdr:col>
      <xdr:colOff>304801</xdr:colOff>
      <xdr:row>45</xdr:row>
      <xdr:rowOff>171450</xdr:rowOff>
    </xdr:to>
    <xdr:pic>
      <xdr:nvPicPr>
        <xdr:cNvPr id="38" name="Picture 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10134600"/>
          <a:ext cx="8753476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995065</xdr:colOff>
      <xdr:row>39</xdr:row>
      <xdr:rowOff>583695</xdr:rowOff>
    </xdr:from>
    <xdr:to>
      <xdr:col>11</xdr:col>
      <xdr:colOff>4178937</xdr:colOff>
      <xdr:row>41</xdr:row>
      <xdr:rowOff>76261</xdr:rowOff>
    </xdr:to>
    <xdr:sp macro="" textlink="">
      <xdr:nvSpPr>
        <xdr:cNvPr id="39" name="Seta para a direita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 rot="794344">
          <a:off x="4795540" y="10851645"/>
          <a:ext cx="7870172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523875</xdr:colOff>
      <xdr:row>51</xdr:row>
      <xdr:rowOff>209550</xdr:rowOff>
    </xdr:from>
    <xdr:to>
      <xdr:col>15</xdr:col>
      <xdr:colOff>57150</xdr:colOff>
      <xdr:row>51</xdr:row>
      <xdr:rowOff>1685925</xdr:rowOff>
    </xdr:to>
    <xdr:pic>
      <xdr:nvPicPr>
        <xdr:cNvPr id="1030" name="Picture 6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53050" y="13935075"/>
          <a:ext cx="9801225" cy="1476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699786</xdr:colOff>
      <xdr:row>51</xdr:row>
      <xdr:rowOff>918598</xdr:rowOff>
    </xdr:from>
    <xdr:to>
      <xdr:col>11</xdr:col>
      <xdr:colOff>1284625</xdr:colOff>
      <xdr:row>51</xdr:row>
      <xdr:rowOff>1897064</xdr:rowOff>
    </xdr:to>
    <xdr:sp macro="" textlink="">
      <xdr:nvSpPr>
        <xdr:cNvPr id="40" name="Seta para a direita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 rot="20877760">
          <a:off x="4500261" y="14644123"/>
          <a:ext cx="5271139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533400</xdr:colOff>
      <xdr:row>53</xdr:row>
      <xdr:rowOff>133351</xdr:rowOff>
    </xdr:from>
    <xdr:to>
      <xdr:col>15</xdr:col>
      <xdr:colOff>76200</xdr:colOff>
      <xdr:row>57</xdr:row>
      <xdr:rowOff>1</xdr:rowOff>
    </xdr:to>
    <xdr:pic>
      <xdr:nvPicPr>
        <xdr:cNvPr id="41" name="Picture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62575" y="16154401"/>
          <a:ext cx="9810750" cy="14097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421888</xdr:colOff>
      <xdr:row>55</xdr:row>
      <xdr:rowOff>133354</xdr:rowOff>
    </xdr:from>
    <xdr:to>
      <xdr:col>11</xdr:col>
      <xdr:colOff>1336724</xdr:colOff>
      <xdr:row>56</xdr:row>
      <xdr:rowOff>625929</xdr:rowOff>
    </xdr:to>
    <xdr:sp macro="" textlink="">
      <xdr:nvSpPr>
        <xdr:cNvPr id="42" name="Seta para a direita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 rot="5400000">
          <a:off x="9019781" y="16424286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2612638</xdr:colOff>
      <xdr:row>55</xdr:row>
      <xdr:rowOff>161929</xdr:rowOff>
    </xdr:from>
    <xdr:to>
      <xdr:col>11</xdr:col>
      <xdr:colOff>3527474</xdr:colOff>
      <xdr:row>56</xdr:row>
      <xdr:rowOff>654504</xdr:rowOff>
    </xdr:to>
    <xdr:sp macro="" textlink="">
      <xdr:nvSpPr>
        <xdr:cNvPr id="45" name="Seta para a direita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 rot="5400000">
          <a:off x="11210531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202813</xdr:colOff>
      <xdr:row>55</xdr:row>
      <xdr:rowOff>161929</xdr:rowOff>
    </xdr:from>
    <xdr:to>
      <xdr:col>13</xdr:col>
      <xdr:colOff>508049</xdr:colOff>
      <xdr:row>56</xdr:row>
      <xdr:rowOff>654504</xdr:rowOff>
    </xdr:to>
    <xdr:sp macro="" textlink="">
      <xdr:nvSpPr>
        <xdr:cNvPr id="46" name="Seta para a direita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 rot="5400000">
          <a:off x="13582256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352425</xdr:colOff>
      <xdr:row>34</xdr:row>
      <xdr:rowOff>152400</xdr:rowOff>
    </xdr:from>
    <xdr:to>
      <xdr:col>14</xdr:col>
      <xdr:colOff>184324</xdr:colOff>
      <xdr:row>36</xdr:row>
      <xdr:rowOff>42885</xdr:rowOff>
    </xdr:to>
    <xdr:sp macro="" textlink="">
      <xdr:nvSpPr>
        <xdr:cNvPr id="47" name="Seta para a direita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14230350" y="912495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81643</xdr:rowOff>
    </xdr:from>
    <xdr:to>
      <xdr:col>0</xdr:col>
      <xdr:colOff>2571750</xdr:colOff>
      <xdr:row>0</xdr:row>
      <xdr:rowOff>576943</xdr:rowOff>
    </xdr:to>
    <xdr:pic>
      <xdr:nvPicPr>
        <xdr:cNvPr id="2" name="image2.png" descr="logo pmf saude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43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opLeftCell="A46" zoomScale="70" zoomScaleNormal="70" workbookViewId="0">
      <selection activeCell="B57" sqref="B57:E57"/>
    </sheetView>
  </sheetViews>
  <sheetFormatPr defaultColWidth="8.85546875" defaultRowHeight="15"/>
  <cols>
    <col min="1" max="1" width="18.85546875" customWidth="1"/>
    <col min="2" max="2" width="19.85546875" customWidth="1"/>
    <col min="5" max="5" width="15.42578125" customWidth="1"/>
    <col min="12" max="12" width="71.7109375" customWidth="1"/>
  </cols>
  <sheetData>
    <row r="1" spans="1:15" ht="3" customHeight="1" thickBot="1"/>
    <row r="2" spans="1:15" ht="15.75" hidden="1" thickBot="1"/>
    <row r="3" spans="1:15" ht="51" customHeight="1" thickBot="1">
      <c r="A3" s="62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8" spans="1:15" ht="25.5" customHeight="1" thickBot="1"/>
    <row r="9" spans="1:15" ht="42" customHeight="1" thickBot="1">
      <c r="A9" s="21" t="s">
        <v>19</v>
      </c>
      <c r="B9" s="65" t="s">
        <v>22</v>
      </c>
      <c r="C9" s="66"/>
      <c r="D9" s="66"/>
      <c r="E9" s="67"/>
      <c r="F9" s="17"/>
      <c r="G9" s="17"/>
      <c r="H9" s="17"/>
      <c r="I9" s="17"/>
      <c r="J9" s="17"/>
      <c r="K9" s="17"/>
      <c r="L9" s="18"/>
      <c r="M9" s="18"/>
      <c r="N9" s="18"/>
      <c r="O9" s="18"/>
    </row>
    <row r="10" spans="1:15">
      <c r="A10" s="2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</row>
    <row r="11" spans="1:15">
      <c r="A11" s="2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</row>
    <row r="12" spans="1:15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</row>
    <row r="13" spans="1:15">
      <c r="A13" s="2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</row>
    <row r="14" spans="1:15">
      <c r="A14" s="2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</row>
    <row r="15" spans="1:15">
      <c r="A15" s="2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</row>
    <row r="16" spans="1:15" ht="15.75" thickBot="1">
      <c r="A16" s="2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</row>
    <row r="17" spans="1:15" ht="75" customHeight="1" thickBot="1">
      <c r="A17" s="21" t="s">
        <v>20</v>
      </c>
      <c r="B17" s="65" t="s">
        <v>23</v>
      </c>
      <c r="C17" s="66"/>
      <c r="D17" s="66"/>
      <c r="E17" s="67"/>
      <c r="F17" s="17"/>
      <c r="G17" s="17"/>
      <c r="H17" s="17"/>
      <c r="I17" s="17"/>
      <c r="J17" s="17"/>
      <c r="K17" s="17"/>
      <c r="L17" s="18"/>
      <c r="M17" s="18"/>
      <c r="N17" s="18"/>
      <c r="O17" s="18"/>
    </row>
    <row r="18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8"/>
      <c r="O18" s="18"/>
    </row>
    <row r="19" spans="1: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</row>
    <row r="20" spans="1: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</row>
    <row r="21" spans="1: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</row>
    <row r="22" spans="1: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</row>
    <row r="23" spans="1: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</row>
    <row r="24" spans="1: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18"/>
    </row>
    <row r="25" spans="1: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</row>
    <row r="26" spans="1: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</row>
    <row r="27" spans="1: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</row>
    <row r="28" spans="1:15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</row>
    <row r="29" spans="1:15" ht="78" customHeight="1" thickBot="1">
      <c r="A29" s="21" t="s">
        <v>25</v>
      </c>
      <c r="B29" s="56" t="s">
        <v>27</v>
      </c>
      <c r="C29" s="57"/>
      <c r="D29" s="57"/>
      <c r="E29" s="58"/>
      <c r="F29" s="17"/>
      <c r="G29" s="17"/>
      <c r="H29" s="17"/>
      <c r="I29" s="17"/>
      <c r="J29" s="17"/>
      <c r="K29" s="17"/>
      <c r="L29" s="18"/>
      <c r="M29" s="18"/>
      <c r="N29" s="18"/>
      <c r="O29" s="18"/>
    </row>
    <row r="30" spans="1:15" ht="40.5" customHeight="1">
      <c r="A30" s="17"/>
      <c r="B30" s="20" t="s">
        <v>24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</row>
    <row r="33" spans="1:17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</row>
    <row r="34" spans="1:17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4" t="s">
        <v>30</v>
      </c>
      <c r="P34" s="24" t="s">
        <v>30</v>
      </c>
    </row>
    <row r="35" spans="1:17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8"/>
      <c r="P35" s="24" t="s">
        <v>30</v>
      </c>
    </row>
    <row r="36" spans="1:17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</row>
    <row r="37" spans="1:1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8"/>
      <c r="N37" s="18"/>
      <c r="O37" s="18"/>
    </row>
    <row r="38" spans="1:17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18"/>
      <c r="Q38" s="24" t="s">
        <v>30</v>
      </c>
    </row>
    <row r="39" spans="1:17" ht="54.75" customHeight="1" thickBot="1">
      <c r="F39" s="17"/>
      <c r="G39" s="17"/>
      <c r="H39" s="17"/>
      <c r="I39" s="17"/>
      <c r="J39" s="17"/>
      <c r="K39" s="17"/>
      <c r="L39" s="18"/>
      <c r="M39" s="18"/>
      <c r="N39" s="18"/>
      <c r="O39" s="18"/>
    </row>
    <row r="40" spans="1:17" ht="54.75" customHeight="1" thickBot="1">
      <c r="A40" s="22" t="s">
        <v>26</v>
      </c>
      <c r="B40" s="68" t="s">
        <v>28</v>
      </c>
      <c r="C40" s="69"/>
      <c r="D40" s="69"/>
      <c r="E40" s="70"/>
      <c r="F40" s="17"/>
      <c r="G40" s="17"/>
      <c r="H40" s="17"/>
      <c r="I40" s="17"/>
      <c r="J40" s="17"/>
      <c r="K40" s="17"/>
      <c r="L40" s="18"/>
      <c r="M40" s="18"/>
      <c r="N40" s="18"/>
      <c r="O40" s="18"/>
    </row>
    <row r="41" spans="1:17" ht="62.25" customHeight="1">
      <c r="B41" s="33"/>
      <c r="F41" s="17"/>
      <c r="G41" s="17"/>
      <c r="H41" s="17"/>
      <c r="I41" s="17"/>
      <c r="J41" s="17"/>
      <c r="K41" s="17"/>
      <c r="L41" s="18"/>
      <c r="M41" s="18"/>
      <c r="N41" s="18"/>
      <c r="O41" s="18"/>
    </row>
    <row r="42" spans="1:17">
      <c r="A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8"/>
      <c r="O42" s="18"/>
    </row>
    <row r="43" spans="1:17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8"/>
      <c r="N43" s="18"/>
      <c r="O43" s="18"/>
    </row>
    <row r="44" spans="1:17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8"/>
    </row>
    <row r="45" spans="1:17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8"/>
      <c r="N45" s="18"/>
      <c r="O45" s="18"/>
    </row>
    <row r="46" spans="1:17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</row>
    <row r="47" spans="1:1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</row>
    <row r="48" spans="1:1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8"/>
      <c r="O48" s="18"/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8"/>
      <c r="N49" s="18"/>
      <c r="O49" s="18"/>
    </row>
    <row r="50" spans="1:1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8"/>
      <c r="N50" s="18"/>
      <c r="O50" s="18"/>
    </row>
    <row r="51" spans="1:17" ht="7.5" customHeight="1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8"/>
      <c r="N51" s="18"/>
      <c r="O51" s="18"/>
    </row>
    <row r="52" spans="1:17" ht="165.75" customHeight="1" thickBot="1">
      <c r="A52" s="27" t="s">
        <v>29</v>
      </c>
      <c r="B52" s="65" t="s">
        <v>35</v>
      </c>
      <c r="C52" s="66"/>
      <c r="D52" s="66"/>
      <c r="E52" s="67"/>
      <c r="F52" s="17"/>
      <c r="G52" s="17"/>
      <c r="H52" s="17"/>
      <c r="I52" s="17"/>
      <c r="J52" s="17"/>
      <c r="K52" s="17"/>
      <c r="L52" s="18"/>
      <c r="M52" s="18"/>
      <c r="N52" s="18"/>
      <c r="O52" s="18"/>
    </row>
    <row r="53" spans="1:17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8"/>
      <c r="N53" s="18"/>
      <c r="O53" s="18"/>
    </row>
    <row r="54" spans="1:17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8"/>
      <c r="N54" s="18"/>
      <c r="O54" s="18"/>
      <c r="Q54" s="25"/>
    </row>
    <row r="55" spans="1:17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  <c r="O55" s="18"/>
    </row>
    <row r="56" spans="1:17" ht="15.75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8"/>
      <c r="N56" s="18"/>
      <c r="O56" s="18"/>
    </row>
    <row r="57" spans="1:17" ht="75.75" customHeight="1" thickBot="1">
      <c r="A57" s="26" t="s">
        <v>31</v>
      </c>
      <c r="B57" s="56" t="s">
        <v>33</v>
      </c>
      <c r="C57" s="57"/>
      <c r="D57" s="57"/>
      <c r="E57" s="58"/>
      <c r="F57" s="17"/>
      <c r="G57" s="17"/>
      <c r="H57" s="17"/>
      <c r="I57" s="17"/>
      <c r="J57" s="17"/>
      <c r="K57" s="17"/>
      <c r="L57" s="18"/>
      <c r="M57" s="18"/>
      <c r="N57" s="18"/>
      <c r="O57" s="18"/>
    </row>
    <row r="58" spans="1:17" ht="18">
      <c r="A58" s="17"/>
      <c r="B58" s="19"/>
      <c r="C58" s="19"/>
      <c r="D58" s="19"/>
      <c r="E58" s="19"/>
      <c r="F58" s="17"/>
      <c r="G58" s="17"/>
      <c r="H58" s="17"/>
      <c r="I58" s="17"/>
      <c r="J58" s="17"/>
      <c r="K58" s="17"/>
      <c r="L58" s="18"/>
      <c r="M58" s="18"/>
      <c r="N58" s="18"/>
      <c r="O58" s="18"/>
    </row>
    <row r="59" spans="1:17" ht="18">
      <c r="A59" s="17"/>
      <c r="B59" s="19"/>
      <c r="C59" s="19"/>
      <c r="D59" s="19"/>
      <c r="E59" s="19"/>
      <c r="F59" s="17"/>
      <c r="G59" s="17"/>
      <c r="H59" s="17"/>
      <c r="I59" s="17"/>
      <c r="J59" s="17"/>
      <c r="K59" s="17"/>
      <c r="L59" s="18"/>
      <c r="M59" s="18"/>
      <c r="N59" s="18"/>
      <c r="O59" s="18"/>
    </row>
    <row r="60" spans="1:1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8"/>
      <c r="M60" s="18"/>
      <c r="N60" s="18"/>
      <c r="O60" s="18"/>
    </row>
    <row r="61" spans="1:17" ht="15.75" thickBo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8"/>
      <c r="N61" s="18"/>
      <c r="O61" s="18"/>
    </row>
    <row r="62" spans="1:17" ht="59.25" customHeight="1" thickBot="1">
      <c r="A62" s="26" t="s">
        <v>32</v>
      </c>
      <c r="B62" s="59" t="s">
        <v>21</v>
      </c>
      <c r="C62" s="60"/>
      <c r="D62" s="60"/>
      <c r="E62" s="61"/>
      <c r="F62" s="17"/>
      <c r="G62" s="17"/>
      <c r="H62" s="17"/>
      <c r="I62" s="17"/>
      <c r="J62" s="17"/>
      <c r="K62" s="17"/>
      <c r="L62" s="18"/>
      <c r="M62" s="18"/>
      <c r="N62" s="18"/>
      <c r="O62" s="18"/>
    </row>
    <row r="63" spans="1:1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8"/>
      <c r="N63" s="18"/>
      <c r="O63" s="18"/>
    </row>
    <row r="64" spans="1:1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8"/>
    </row>
    <row r="65" spans="1: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18"/>
      <c r="N65" s="18"/>
      <c r="O65" s="18"/>
    </row>
    <row r="66" spans="1: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8"/>
      <c r="N66" s="18"/>
      <c r="O66" s="18"/>
    </row>
    <row r="67" spans="1: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18"/>
      <c r="N67" s="18"/>
      <c r="O67" s="18"/>
    </row>
    <row r="68" spans="1: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8"/>
      <c r="N68" s="18"/>
      <c r="O68" s="18"/>
    </row>
    <row r="69" spans="1: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18"/>
      <c r="N69" s="18"/>
      <c r="O69" s="18"/>
    </row>
    <row r="70" spans="1: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8"/>
      <c r="N70" s="18"/>
      <c r="O70" s="18"/>
    </row>
    <row r="71" spans="1: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8"/>
      <c r="N71" s="18"/>
      <c r="O71" s="18"/>
    </row>
    <row r="72" spans="1: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18"/>
      <c r="N72" s="18"/>
      <c r="O72" s="18"/>
    </row>
    <row r="73" spans="1: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8"/>
      <c r="N73" s="18"/>
      <c r="O73" s="18"/>
    </row>
  </sheetData>
  <mergeCells count="8">
    <mergeCell ref="B57:E57"/>
    <mergeCell ref="B62:E62"/>
    <mergeCell ref="A3:L3"/>
    <mergeCell ref="B9:E9"/>
    <mergeCell ref="B17:E17"/>
    <mergeCell ref="B29:E29"/>
    <mergeCell ref="B40:E40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0" zoomScaleNormal="70" workbookViewId="0">
      <selection activeCell="I24" sqref="I24"/>
    </sheetView>
  </sheetViews>
  <sheetFormatPr defaultColWidth="8.85546875" defaultRowHeight="15"/>
  <cols>
    <col min="1" max="1" width="125.140625" customWidth="1"/>
    <col min="2" max="2" width="36.7109375" customWidth="1"/>
    <col min="3" max="3" width="29.42578125" customWidth="1"/>
    <col min="4" max="4" width="29.28515625" customWidth="1"/>
    <col min="5" max="5" width="28.42578125" customWidth="1"/>
  </cols>
  <sheetData>
    <row r="1" spans="1:5" ht="88.5" customHeight="1" thickBot="1">
      <c r="A1" s="71" t="s">
        <v>0</v>
      </c>
      <c r="B1" s="72"/>
      <c r="C1" s="73"/>
    </row>
    <row r="2" spans="1:5" ht="86.25" customHeight="1">
      <c r="A2" s="1"/>
      <c r="B2" s="2" t="s">
        <v>8</v>
      </c>
      <c r="C2" s="2" t="s">
        <v>9</v>
      </c>
    </row>
    <row r="3" spans="1:5" ht="36.75" customHeight="1">
      <c r="A3" s="3" t="s">
        <v>52</v>
      </c>
      <c r="B3" s="44"/>
      <c r="C3" s="44"/>
    </row>
    <row r="4" spans="1:5" ht="41.25" customHeight="1">
      <c r="A4" s="3" t="s">
        <v>53</v>
      </c>
      <c r="B4" s="45"/>
      <c r="C4" s="46"/>
      <c r="D4" s="47"/>
    </row>
    <row r="5" spans="1:5" ht="33">
      <c r="A5" s="4" t="s">
        <v>54</v>
      </c>
      <c r="B5" s="4"/>
      <c r="C5" s="31">
        <f>C4</f>
        <v>0</v>
      </c>
      <c r="E5" s="47"/>
    </row>
    <row r="10" spans="1:5" ht="15.75" thickBot="1"/>
    <row r="11" spans="1:5" ht="39.75" customHeight="1" thickBot="1">
      <c r="A11" s="13" t="s">
        <v>10</v>
      </c>
      <c r="B11" s="14" t="s">
        <v>11</v>
      </c>
      <c r="C11" s="15" t="s">
        <v>12</v>
      </c>
      <c r="D11" s="16" t="s">
        <v>13</v>
      </c>
      <c r="E11" s="16" t="s">
        <v>14</v>
      </c>
    </row>
    <row r="12" spans="1:5" ht="28.5" customHeight="1" thickBot="1">
      <c r="A12" s="28" t="s">
        <v>55</v>
      </c>
      <c r="B12" s="29">
        <f>C4</f>
        <v>0</v>
      </c>
      <c r="C12" s="30">
        <f>'Ultrassonografia Doppler'!K18</f>
        <v>0</v>
      </c>
      <c r="D12" s="30">
        <f>'Ultrassonografia Doppler'!I18</f>
        <v>0</v>
      </c>
      <c r="E12" s="30">
        <f>'Ultrassonografia Doppler'!J18</f>
        <v>0</v>
      </c>
    </row>
    <row r="13" spans="1:5" ht="27" thickBot="1">
      <c r="A13" s="10" t="s">
        <v>15</v>
      </c>
      <c r="B13" s="11">
        <f>SUM(B12:B12)</f>
        <v>0</v>
      </c>
      <c r="C13" s="12">
        <f>SUM(C12:C12)</f>
        <v>0</v>
      </c>
      <c r="D13" s="12">
        <f>SUM(D12:D12)</f>
        <v>0</v>
      </c>
      <c r="E13" s="12">
        <f>SUM(E12:E12)</f>
        <v>0</v>
      </c>
    </row>
    <row r="15" spans="1:5">
      <c r="C15" s="32"/>
      <c r="D15" s="32"/>
      <c r="E15" s="32"/>
    </row>
    <row r="16" spans="1:5">
      <c r="C16" s="49"/>
      <c r="D16" s="49"/>
      <c r="E16" s="49"/>
    </row>
    <row r="17" spans="2:5">
      <c r="C17" s="32"/>
      <c r="D17" s="32"/>
      <c r="E17" s="32"/>
    </row>
    <row r="18" spans="2:5">
      <c r="B18" t="s">
        <v>56</v>
      </c>
      <c r="C18" s="49"/>
      <c r="D18" s="49"/>
      <c r="E18" s="49"/>
    </row>
    <row r="19" spans="2:5">
      <c r="D19" s="48"/>
      <c r="E19" s="48"/>
    </row>
    <row r="21" spans="2:5">
      <c r="C21" s="32"/>
    </row>
    <row r="23" spans="2:5" ht="15.75">
      <c r="B23" s="50"/>
      <c r="C23" s="50"/>
    </row>
    <row r="24" spans="2:5" ht="15.75">
      <c r="B24" s="50"/>
      <c r="C24" s="50"/>
    </row>
    <row r="25" spans="2:5">
      <c r="B25" s="48"/>
      <c r="C25" s="48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workbookViewId="0">
      <selection activeCell="B40" sqref="B40"/>
    </sheetView>
  </sheetViews>
  <sheetFormatPr defaultColWidth="8.85546875" defaultRowHeight="15"/>
  <cols>
    <col min="1" max="1" width="16" customWidth="1"/>
    <col min="2" max="2" width="84" customWidth="1"/>
    <col min="3" max="3" width="17.85546875" hidden="1" customWidth="1"/>
    <col min="4" max="4" width="15.42578125" hidden="1" customWidth="1"/>
    <col min="5" max="5" width="17.7109375" customWidth="1"/>
    <col min="6" max="6" width="17.28515625" bestFit="1" customWidth="1"/>
    <col min="7" max="7" width="24.42578125" bestFit="1" customWidth="1"/>
    <col min="8" max="8" width="17.28515625" customWidth="1"/>
    <col min="9" max="9" width="19.7109375" customWidth="1"/>
    <col min="10" max="10" width="21.28515625" customWidth="1"/>
    <col min="11" max="11" width="29" customWidth="1"/>
  </cols>
  <sheetData>
    <row r="1" spans="1:11" ht="51.75" customHeight="1" thickBot="1">
      <c r="A1" s="78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75" customHeight="1" thickBot="1">
      <c r="A2" s="74" t="s">
        <v>16</v>
      </c>
      <c r="B2" s="75"/>
      <c r="C2" s="76"/>
      <c r="D2" s="76"/>
      <c r="E2" s="76"/>
      <c r="F2" s="76"/>
      <c r="G2" s="76"/>
      <c r="H2" s="76"/>
      <c r="I2" s="76"/>
      <c r="J2" s="77"/>
      <c r="K2" s="51">
        <f>'Oferta Total Ultrassonografia'!C5</f>
        <v>0</v>
      </c>
    </row>
    <row r="3" spans="1:11" ht="66.75" customHeight="1" thickBot="1">
      <c r="A3" s="5" t="s">
        <v>2</v>
      </c>
      <c r="B3" s="5" t="s">
        <v>1</v>
      </c>
      <c r="C3" s="5" t="s">
        <v>18</v>
      </c>
      <c r="D3" s="5" t="s">
        <v>5</v>
      </c>
      <c r="E3" s="5" t="s">
        <v>17</v>
      </c>
      <c r="F3" s="5" t="s">
        <v>3</v>
      </c>
      <c r="G3" s="5" t="s">
        <v>38</v>
      </c>
      <c r="H3" s="5" t="s">
        <v>4</v>
      </c>
      <c r="I3" s="5" t="s">
        <v>7</v>
      </c>
      <c r="J3" s="5" t="s">
        <v>14</v>
      </c>
      <c r="K3" s="5" t="s">
        <v>6</v>
      </c>
    </row>
    <row r="4" spans="1:11" ht="17.25" customHeight="1" thickBot="1">
      <c r="A4" s="34" t="s">
        <v>36</v>
      </c>
      <c r="B4" s="37" t="s">
        <v>39</v>
      </c>
      <c r="C4" s="38">
        <v>5</v>
      </c>
      <c r="D4" s="43">
        <f>C4*1/C18</f>
        <v>8.0645161290322578E-3</v>
      </c>
      <c r="E4" s="52">
        <f>K2*D4</f>
        <v>0</v>
      </c>
      <c r="F4" s="40">
        <v>39.6</v>
      </c>
      <c r="G4" s="40">
        <v>120.4</v>
      </c>
      <c r="H4" s="42">
        <f>F4+G4</f>
        <v>160</v>
      </c>
      <c r="I4" s="40">
        <f>E4*F4</f>
        <v>0</v>
      </c>
      <c r="J4" s="42">
        <f>G4*E4</f>
        <v>0</v>
      </c>
      <c r="K4" s="36">
        <f>I4+J4</f>
        <v>0</v>
      </c>
    </row>
    <row r="5" spans="1:11" ht="16.5" customHeight="1" thickBot="1">
      <c r="A5" s="34" t="s">
        <v>36</v>
      </c>
      <c r="B5" s="37" t="s">
        <v>40</v>
      </c>
      <c r="C5" s="38">
        <v>4</v>
      </c>
      <c r="D5" s="41">
        <f>C5*1/C18</f>
        <v>6.4516129032258064E-3</v>
      </c>
      <c r="E5" s="53">
        <f>K2*D5</f>
        <v>0</v>
      </c>
      <c r="F5" s="40">
        <v>39.6</v>
      </c>
      <c r="G5" s="40">
        <v>120.4</v>
      </c>
      <c r="H5" s="40">
        <f t="shared" ref="H5:H7" si="0">F5+G5</f>
        <v>160</v>
      </c>
      <c r="I5" s="40">
        <f t="shared" ref="I5:I17" si="1">E5*F5</f>
        <v>0</v>
      </c>
      <c r="J5" s="42">
        <f t="shared" ref="J5:J17" si="2">G5*E5</f>
        <v>0</v>
      </c>
      <c r="K5" s="36">
        <f t="shared" ref="K5:K17" si="3">I5+J5</f>
        <v>0</v>
      </c>
    </row>
    <row r="6" spans="1:11" ht="16.5" customHeight="1" thickBot="1">
      <c r="A6" s="34" t="s">
        <v>36</v>
      </c>
      <c r="B6" s="37" t="s">
        <v>41</v>
      </c>
      <c r="C6" s="38">
        <v>4</v>
      </c>
      <c r="D6" s="41">
        <f>C6*1/C18</f>
        <v>6.4516129032258064E-3</v>
      </c>
      <c r="E6" s="53">
        <f>K2*D6</f>
        <v>0</v>
      </c>
      <c r="F6" s="40">
        <v>39.6</v>
      </c>
      <c r="G6" s="40">
        <v>120.4</v>
      </c>
      <c r="H6" s="40">
        <f t="shared" si="0"/>
        <v>160</v>
      </c>
      <c r="I6" s="40">
        <f t="shared" si="1"/>
        <v>0</v>
      </c>
      <c r="J6" s="42">
        <f t="shared" si="2"/>
        <v>0</v>
      </c>
      <c r="K6" s="36">
        <f t="shared" si="3"/>
        <v>0</v>
      </c>
    </row>
    <row r="7" spans="1:11" ht="17.25" customHeight="1" thickBot="1">
      <c r="A7" s="34" t="s">
        <v>36</v>
      </c>
      <c r="B7" s="37" t="s">
        <v>42</v>
      </c>
      <c r="C7" s="38">
        <v>107</v>
      </c>
      <c r="D7" s="39">
        <f>C7*1/C18</f>
        <v>0.17258064516129032</v>
      </c>
      <c r="E7" s="52">
        <f>K2*D7</f>
        <v>0</v>
      </c>
      <c r="F7" s="40">
        <v>39.6</v>
      </c>
      <c r="G7" s="40">
        <v>120.4</v>
      </c>
      <c r="H7" s="42">
        <f t="shared" si="0"/>
        <v>160</v>
      </c>
      <c r="I7" s="40">
        <f t="shared" si="1"/>
        <v>0</v>
      </c>
      <c r="J7" s="42">
        <f t="shared" si="2"/>
        <v>0</v>
      </c>
      <c r="K7" s="36">
        <f t="shared" si="3"/>
        <v>0</v>
      </c>
    </row>
    <row r="8" spans="1:11" ht="16.5" customHeight="1" thickBot="1">
      <c r="A8" s="34" t="s">
        <v>36</v>
      </c>
      <c r="B8" s="37" t="s">
        <v>45</v>
      </c>
      <c r="C8" s="38">
        <v>5</v>
      </c>
      <c r="D8" s="41">
        <f>C8*1/C18</f>
        <v>8.0645161290322578E-3</v>
      </c>
      <c r="E8" s="52">
        <f>K2*D8</f>
        <v>0</v>
      </c>
      <c r="F8" s="35">
        <v>39.6</v>
      </c>
      <c r="G8" s="40">
        <v>120.4</v>
      </c>
      <c r="H8" s="54">
        <f>G8+F8</f>
        <v>160</v>
      </c>
      <c r="I8" s="40">
        <f t="shared" si="1"/>
        <v>0</v>
      </c>
      <c r="J8" s="42">
        <f t="shared" si="2"/>
        <v>0</v>
      </c>
      <c r="K8" s="36">
        <f t="shared" si="3"/>
        <v>0</v>
      </c>
    </row>
    <row r="9" spans="1:11" ht="16.5" customHeight="1" thickBot="1">
      <c r="A9" s="34" t="s">
        <v>36</v>
      </c>
      <c r="B9" s="37" t="s">
        <v>46</v>
      </c>
      <c r="C9" s="38">
        <v>3</v>
      </c>
      <c r="D9" s="41">
        <f>C9*1/C18</f>
        <v>4.8387096774193551E-3</v>
      </c>
      <c r="E9" s="52">
        <f>K2*D9</f>
        <v>0</v>
      </c>
      <c r="F9" s="35">
        <v>39.6</v>
      </c>
      <c r="G9" s="40">
        <v>120.4</v>
      </c>
      <c r="H9" s="54">
        <f t="shared" ref="H9:H16" si="4">G9+F9</f>
        <v>160</v>
      </c>
      <c r="I9" s="40">
        <f t="shared" si="1"/>
        <v>0</v>
      </c>
      <c r="J9" s="42">
        <f t="shared" si="2"/>
        <v>0</v>
      </c>
      <c r="K9" s="36">
        <f t="shared" si="3"/>
        <v>0</v>
      </c>
    </row>
    <row r="10" spans="1:11" ht="16.5" customHeight="1" thickBot="1">
      <c r="A10" s="34" t="s">
        <v>36</v>
      </c>
      <c r="B10" s="37" t="s">
        <v>44</v>
      </c>
      <c r="C10" s="38">
        <v>1</v>
      </c>
      <c r="D10" s="41">
        <f>C10*1/C18</f>
        <v>1.6129032258064516E-3</v>
      </c>
      <c r="E10" s="52">
        <f>K2*D10</f>
        <v>0</v>
      </c>
      <c r="F10" s="35">
        <v>39.6</v>
      </c>
      <c r="G10" s="40">
        <v>120.4</v>
      </c>
      <c r="H10" s="54">
        <f t="shared" si="4"/>
        <v>160</v>
      </c>
      <c r="I10" s="40">
        <f t="shared" si="1"/>
        <v>0</v>
      </c>
      <c r="J10" s="42">
        <f t="shared" si="2"/>
        <v>0</v>
      </c>
      <c r="K10" s="36">
        <f t="shared" si="3"/>
        <v>0</v>
      </c>
    </row>
    <row r="11" spans="1:11" ht="16.5" customHeight="1" thickBot="1">
      <c r="A11" s="34" t="s">
        <v>36</v>
      </c>
      <c r="B11" s="37" t="s">
        <v>47</v>
      </c>
      <c r="C11" s="38">
        <v>82</v>
      </c>
      <c r="D11" s="41">
        <f>C11*1/C18</f>
        <v>0.13225806451612904</v>
      </c>
      <c r="E11" s="52">
        <f>K2*D11</f>
        <v>0</v>
      </c>
      <c r="F11" s="35">
        <v>39.6</v>
      </c>
      <c r="G11" s="40">
        <v>120.4</v>
      </c>
      <c r="H11" s="54">
        <f t="shared" si="4"/>
        <v>160</v>
      </c>
      <c r="I11" s="40">
        <f t="shared" si="1"/>
        <v>0</v>
      </c>
      <c r="J11" s="42">
        <f t="shared" si="2"/>
        <v>0</v>
      </c>
      <c r="K11" s="36">
        <f t="shared" si="3"/>
        <v>0</v>
      </c>
    </row>
    <row r="12" spans="1:11" ht="16.5" customHeight="1" thickBot="1">
      <c r="A12" s="34" t="s">
        <v>36</v>
      </c>
      <c r="B12" s="37" t="s">
        <v>48</v>
      </c>
      <c r="C12" s="38">
        <v>11</v>
      </c>
      <c r="D12" s="41">
        <f>C12*1/C18</f>
        <v>1.7741935483870968E-2</v>
      </c>
      <c r="E12" s="52">
        <f>K2*D12</f>
        <v>0</v>
      </c>
      <c r="F12" s="35">
        <v>39.6</v>
      </c>
      <c r="G12" s="40">
        <v>120.4</v>
      </c>
      <c r="H12" s="54">
        <f t="shared" si="4"/>
        <v>160</v>
      </c>
      <c r="I12" s="40">
        <f t="shared" si="1"/>
        <v>0</v>
      </c>
      <c r="J12" s="42">
        <f t="shared" si="2"/>
        <v>0</v>
      </c>
      <c r="K12" s="36">
        <f t="shared" si="3"/>
        <v>0</v>
      </c>
    </row>
    <row r="13" spans="1:11" ht="16.5" customHeight="1" thickBot="1">
      <c r="A13" s="34" t="s">
        <v>36</v>
      </c>
      <c r="B13" s="37" t="s">
        <v>49</v>
      </c>
      <c r="C13" s="38">
        <v>328</v>
      </c>
      <c r="D13" s="41">
        <f>C13*1/C18</f>
        <v>0.52903225806451615</v>
      </c>
      <c r="E13" s="52">
        <f>K2*D13</f>
        <v>0</v>
      </c>
      <c r="F13" s="35">
        <v>39.6</v>
      </c>
      <c r="G13" s="40">
        <v>120.4</v>
      </c>
      <c r="H13" s="54">
        <f t="shared" si="4"/>
        <v>160</v>
      </c>
      <c r="I13" s="40">
        <f t="shared" si="1"/>
        <v>0</v>
      </c>
      <c r="J13" s="42">
        <f t="shared" si="2"/>
        <v>0</v>
      </c>
      <c r="K13" s="36">
        <f t="shared" si="3"/>
        <v>0</v>
      </c>
    </row>
    <row r="14" spans="1:11" ht="16.5" customHeight="1" thickBot="1">
      <c r="A14" s="34" t="s">
        <v>36</v>
      </c>
      <c r="B14" s="37" t="s">
        <v>50</v>
      </c>
      <c r="C14" s="38">
        <v>1</v>
      </c>
      <c r="D14" s="41">
        <f>C14*1/C18</f>
        <v>1.6129032258064516E-3</v>
      </c>
      <c r="E14" s="52">
        <f>K2*D14</f>
        <v>0</v>
      </c>
      <c r="F14" s="35">
        <v>39.6</v>
      </c>
      <c r="G14" s="40">
        <v>120.4</v>
      </c>
      <c r="H14" s="54">
        <f t="shared" si="4"/>
        <v>160</v>
      </c>
      <c r="I14" s="40">
        <f t="shared" si="1"/>
        <v>0</v>
      </c>
      <c r="J14" s="42">
        <f t="shared" si="2"/>
        <v>0</v>
      </c>
      <c r="K14" s="36">
        <f t="shared" si="3"/>
        <v>0</v>
      </c>
    </row>
    <row r="15" spans="1:11" ht="16.5" customHeight="1" thickBot="1">
      <c r="A15" s="34" t="s">
        <v>36</v>
      </c>
      <c r="B15" s="37" t="s">
        <v>51</v>
      </c>
      <c r="C15" s="38">
        <v>52</v>
      </c>
      <c r="D15" s="41">
        <f>C15*1/C18</f>
        <v>8.387096774193549E-2</v>
      </c>
      <c r="E15" s="52">
        <f>K2*D15</f>
        <v>0</v>
      </c>
      <c r="F15" s="35">
        <v>39.6</v>
      </c>
      <c r="G15" s="40">
        <v>120.4</v>
      </c>
      <c r="H15" s="54">
        <f t="shared" si="4"/>
        <v>160</v>
      </c>
      <c r="I15" s="40">
        <f t="shared" si="1"/>
        <v>0</v>
      </c>
      <c r="J15" s="42">
        <f t="shared" si="2"/>
        <v>0</v>
      </c>
      <c r="K15" s="36">
        <f t="shared" si="3"/>
        <v>0</v>
      </c>
    </row>
    <row r="16" spans="1:11" ht="17.25" customHeight="1" thickBot="1">
      <c r="A16" s="34" t="s">
        <v>36</v>
      </c>
      <c r="B16" s="37" t="s">
        <v>43</v>
      </c>
      <c r="C16" s="38">
        <v>7</v>
      </c>
      <c r="D16" s="41">
        <f>C16*1/C18</f>
        <v>1.1290322580645161E-2</v>
      </c>
      <c r="E16" s="52">
        <f>K2*D16</f>
        <v>0</v>
      </c>
      <c r="F16" s="35">
        <v>39.6</v>
      </c>
      <c r="G16" s="40">
        <v>120.4</v>
      </c>
      <c r="H16" s="54">
        <f t="shared" si="4"/>
        <v>160</v>
      </c>
      <c r="I16" s="40">
        <f t="shared" si="1"/>
        <v>0</v>
      </c>
      <c r="J16" s="42">
        <f t="shared" si="2"/>
        <v>0</v>
      </c>
      <c r="K16" s="36">
        <f t="shared" si="3"/>
        <v>0</v>
      </c>
    </row>
    <row r="17" spans="1:11" ht="15.75" thickBot="1">
      <c r="A17" s="34" t="s">
        <v>36</v>
      </c>
      <c r="B17" s="37" t="s">
        <v>37</v>
      </c>
      <c r="C17" s="38">
        <v>10</v>
      </c>
      <c r="D17" s="41">
        <f>C17*1/C18</f>
        <v>1.6129032258064516E-2</v>
      </c>
      <c r="E17" s="52">
        <f>K2*D17</f>
        <v>0</v>
      </c>
      <c r="F17" s="40">
        <v>39.6</v>
      </c>
      <c r="G17" s="40">
        <v>120.4</v>
      </c>
      <c r="H17" s="54">
        <f>G17+F17</f>
        <v>160</v>
      </c>
      <c r="I17" s="40">
        <f t="shared" si="1"/>
        <v>0</v>
      </c>
      <c r="J17" s="42">
        <f t="shared" si="2"/>
        <v>0</v>
      </c>
      <c r="K17" s="36">
        <f t="shared" si="3"/>
        <v>0</v>
      </c>
    </row>
    <row r="18" spans="1:11" ht="21.75" thickBot="1">
      <c r="A18" s="55"/>
      <c r="B18" s="6"/>
      <c r="C18" s="7">
        <f>SUM(C4:C17)</f>
        <v>620</v>
      </c>
      <c r="D18" s="8">
        <f>SUM(D4:D17)</f>
        <v>1</v>
      </c>
      <c r="E18" s="7">
        <f>SUM(E4:E17)</f>
        <v>0</v>
      </c>
      <c r="F18" s="7"/>
      <c r="G18" s="7"/>
      <c r="H18" s="7"/>
      <c r="I18" s="9">
        <f>SUM(I4:I17)</f>
        <v>0</v>
      </c>
      <c r="J18" s="9">
        <f>SUM(J4:J17)</f>
        <v>0</v>
      </c>
      <c r="K18" s="9">
        <f>SUM(K4:K17)</f>
        <v>0</v>
      </c>
    </row>
  </sheetData>
  <sheetProtection password="87E1" sheet="1" objects="1" scenarios="1"/>
  <mergeCells count="3">
    <mergeCell ref="A2:B2"/>
    <mergeCell ref="C2:J2"/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 Preenchimento </vt:lpstr>
      <vt:lpstr>Oferta Total Ultrassonografia</vt:lpstr>
      <vt:lpstr>Ultrassonografia Doppler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mariana.goncalves</cp:lastModifiedBy>
  <dcterms:created xsi:type="dcterms:W3CDTF">2017-10-10T01:39:08Z</dcterms:created>
  <dcterms:modified xsi:type="dcterms:W3CDTF">2019-11-21T13:45:04Z</dcterms:modified>
</cp:coreProperties>
</file>