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Meus Documentos\"/>
    </mc:Choice>
  </mc:AlternateContent>
  <xr:revisionPtr revIDLastSave="0" documentId="13_ncr:1_{00888ACF-2376-412D-8F12-7DF1AF6E5C58}" xr6:coauthVersionLast="45" xr6:coauthVersionMax="45" xr10:uidLastSave="{00000000-0000-0000-0000-000000000000}"/>
  <bookViews>
    <workbookView xWindow="-110" yWindow="-110" windowWidth="19420" windowHeight="10420" xr2:uid="{31095674-1F88-4285-BCC6-0A8290E5F3BF}"/>
  </bookViews>
  <sheets>
    <sheet name="Verifica_tipo" sheetId="2" r:id="rId1"/>
    <sheet name="Dados" sheetId="3" state="hidden" r:id="rId2"/>
  </sheets>
  <definedNames>
    <definedName name="_xlnm.Print_Area" localSheetId="0">Verifica_tipo!$A$1:$B$24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2" l="1"/>
  <c r="B9" i="2"/>
  <c r="C12" i="3" l="1"/>
  <c r="C7" i="3"/>
  <c r="B15" i="2" s="1"/>
  <c r="C11" i="3" s="1"/>
  <c r="C10" i="3"/>
  <c r="C13" i="3" l="1"/>
</calcChain>
</file>

<file path=xl/sharedStrings.xml><?xml version="1.0" encoding="utf-8"?>
<sst xmlns="http://schemas.openxmlformats.org/spreadsheetml/2006/main" count="60" uniqueCount="54">
  <si>
    <t>Inscrição Imobiliária:</t>
  </si>
  <si>
    <t>Matrícula:</t>
  </si>
  <si>
    <t>Financiado:</t>
  </si>
  <si>
    <t>Modalidade:</t>
  </si>
  <si>
    <t>Natureza da transmissão:</t>
  </si>
  <si>
    <t>Fração transmitida:</t>
  </si>
  <si>
    <t>Valor Venal da PMF (100%):</t>
  </si>
  <si>
    <t>Tipo de Processo:</t>
  </si>
  <si>
    <t>Sim</t>
  </si>
  <si>
    <t>Não</t>
  </si>
  <si>
    <t>SFH - Sistema Financeiro de Habitação</t>
  </si>
  <si>
    <t>HIS - Habitação de Interesse Social</t>
  </si>
  <si>
    <t>PAR - Programa de Arrendamento Residencial</t>
  </si>
  <si>
    <t>SFI - Sistema Financeiro de Habitação</t>
  </si>
  <si>
    <t>Carta de Crédito</t>
  </si>
  <si>
    <t>Carteira Hipotecária</t>
  </si>
  <si>
    <t>Outras modalidades de financiamento</t>
  </si>
  <si>
    <t>Instituição ou extinção de usufruto, uso, superfície ou habitação</t>
  </si>
  <si>
    <t>Transmissão da nua-propriedade</t>
  </si>
  <si>
    <t>Instituição ou extinção do domínio útil e da enfiteuse e na transmissão dos direitos do enfiteuta</t>
  </si>
  <si>
    <t>Transmissão do domínio direto</t>
  </si>
  <si>
    <t>Outros direitos reais</t>
  </si>
  <si>
    <t>Alíquota reduzida:</t>
  </si>
  <si>
    <t>Transmissão da Propriedade</t>
  </si>
  <si>
    <t>ITBI - Lançamento com Valor Incontroverso</t>
  </si>
  <si>
    <t>ITBI - Lançamento com Valor Declarado</t>
  </si>
  <si>
    <t>Valor global (terreno + edificação)</t>
  </si>
  <si>
    <t>Apenas terreno</t>
  </si>
  <si>
    <t>Não se trata de imóvel na planta ou em construção</t>
  </si>
  <si>
    <t>Natureza</t>
  </si>
  <si>
    <t>Valor PMF x Declarado</t>
  </si>
  <si>
    <t>1 - Declarado; 2 - Incontroverso</t>
  </si>
  <si>
    <t>Base de Cálculo PMF:</t>
  </si>
  <si>
    <t>Edificação</t>
  </si>
  <si>
    <t>Valor Venal Declarado pelo contribuinte:</t>
  </si>
  <si>
    <t>http://www.pmf.sc.gov.br/servicos/index.php?pagina=servpagina&amp;id=5227</t>
  </si>
  <si>
    <t>http://www.pmf.sc.gov.br/servicos/index.php?pagina=servpagina&amp;id=5228</t>
  </si>
  <si>
    <t>Não se trata de imóvel financiado</t>
  </si>
  <si>
    <r>
      <t xml:space="preserve">1) </t>
    </r>
    <r>
      <rPr>
        <sz val="11"/>
        <color theme="1"/>
        <rFont val="Calibri"/>
        <family val="2"/>
        <scheme val="minor"/>
      </rPr>
      <t>Ferramenta apenas consultiva, não vinculativa, disponibilizada única e exclusivamente para verificação da modalidade de processo a ser utilizada pelo contribuinte.</t>
    </r>
  </si>
  <si>
    <r>
      <rPr>
        <b/>
        <sz val="11"/>
        <color theme="1"/>
        <rFont val="Calibri"/>
        <family val="2"/>
        <scheme val="minor"/>
      </rPr>
      <t>5)</t>
    </r>
    <r>
      <rPr>
        <sz val="11"/>
        <color theme="1"/>
        <rFont val="Calibri"/>
        <family val="2"/>
        <scheme val="minor"/>
      </rPr>
      <t xml:space="preserve"> Para obter o "</t>
    </r>
    <r>
      <rPr>
        <i/>
        <sz val="11"/>
        <color theme="1"/>
        <rFont val="Calibri"/>
        <family val="2"/>
        <scheme val="minor"/>
      </rPr>
      <t>Valor Venal da PMF (100%)</t>
    </r>
    <r>
      <rPr>
        <sz val="11"/>
        <color theme="1"/>
        <rFont val="Calibri"/>
        <family val="2"/>
        <scheme val="minor"/>
      </rPr>
      <t>", acesse o link a seguir para emitir a Certidão de Valor Venal de ITBI (http://www.pmf.sc.gov.br/servicos/sistema.php?servicoid=4622)</t>
    </r>
  </si>
  <si>
    <r>
      <rPr>
        <b/>
        <sz val="11"/>
        <color theme="1"/>
        <rFont val="Calibri"/>
        <family val="2"/>
        <scheme val="minor"/>
      </rPr>
      <t>4)</t>
    </r>
    <r>
      <rPr>
        <sz val="11"/>
        <color theme="1"/>
        <rFont val="Calibri"/>
        <family val="2"/>
        <scheme val="minor"/>
      </rPr>
      <t xml:space="preserve"> Caso tenha dúvidas sobre como preencher qualquer um dos campos acima indicados, acesse o link XXXXX para mais informações.</t>
    </r>
  </si>
  <si>
    <r>
      <rPr>
        <b/>
        <sz val="11"/>
        <color theme="1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 xml:space="preserve"> Caso o contribuinte informe que o financiamento porventura existente é de uma das modalidades em que se aplica a redução da alíquota, mas a autoridade fiscal não consega confirmar esta informação nos documentos apresentados, o processo deverá ser obrigatoriamente na modalidade "ITBI - Lançamento com Valor Declarado".</t>
    </r>
  </si>
  <si>
    <r>
      <rPr>
        <b/>
        <sz val="11"/>
        <color theme="1"/>
        <rFont val="Calibri"/>
        <family val="2"/>
        <scheme val="minor"/>
      </rPr>
      <t>2)</t>
    </r>
    <r>
      <rPr>
        <sz val="11"/>
        <color theme="1"/>
        <rFont val="Calibri"/>
        <family val="2"/>
        <scheme val="minor"/>
      </rPr>
      <t xml:space="preserve"> Caso na análise do processo seja verificada alguma inconsistência que prejudique a modalidade de processo adotada pelo contribuinte, a autoridade fiscal poderá indeferir o processo aberto e solicitar a abertura do processo sob a modalidade correta, tendo em vista que não há custos para abertura do processo e a análise é feita com bastante agilidade.</t>
    </r>
  </si>
  <si>
    <r>
      <t>6)</t>
    </r>
    <r>
      <rPr>
        <sz val="11"/>
        <color theme="1"/>
        <rFont val="Calibri"/>
        <family val="2"/>
        <scheme val="minor"/>
      </rPr>
      <t xml:space="preserve"> Caso tenha alterado ou desconfigurado algum campo desta tabela, faça o download do arquivo novamente pelo Portal da PMF.</t>
    </r>
  </si>
  <si>
    <t>Caso seja imóvel na planta ou em construção, vai ser declarado o valor global (terreno + edificação) ou apenas valor do terreno?</t>
  </si>
  <si>
    <t>VERIFICAÇÃO DA MODALIDADE DE PROCESSO DE ITBI A SER UTILIZADA</t>
  </si>
  <si>
    <t>Preencher somente os campos destacados em amarelo. Não alterar os demais campos.</t>
  </si>
  <si>
    <t>pmfitbi2020</t>
  </si>
  <si>
    <r>
      <t xml:space="preserve">Arrematação em hasta pública </t>
    </r>
    <r>
      <rPr>
        <b/>
        <u/>
        <sz val="11"/>
        <color theme="1"/>
        <rFont val="Calibri"/>
        <family val="2"/>
        <scheme val="minor"/>
      </rPr>
      <t>judicial</t>
    </r>
    <r>
      <rPr>
        <b/>
        <sz val="11"/>
        <color theme="1"/>
        <rFont val="Calibri"/>
        <family val="2"/>
        <scheme val="minor"/>
      </rPr>
      <t>:</t>
    </r>
  </si>
  <si>
    <t>Link para consultar Valor Venal da PMF:</t>
  </si>
  <si>
    <t>Links:</t>
  </si>
  <si>
    <r>
      <t xml:space="preserve">Clique aqui para abrir processo ou obter informações sobre </t>
    </r>
    <r>
      <rPr>
        <b/>
        <u/>
        <sz val="11"/>
        <color rgb="FFFF0000"/>
        <rFont val="Calibri"/>
        <family val="2"/>
        <scheme val="minor"/>
      </rPr>
      <t>ITBI - Lançamento com Valor Incontroverso</t>
    </r>
  </si>
  <si>
    <r>
      <t xml:space="preserve">Clique aqui para abrir processo ou obter informações sobre </t>
    </r>
    <r>
      <rPr>
        <b/>
        <u/>
        <sz val="11"/>
        <color rgb="FFFF0000"/>
        <rFont val="Calibri"/>
        <family val="2"/>
        <scheme val="minor"/>
      </rPr>
      <t>ITBI - Lançamento com Valor Declarado</t>
    </r>
  </si>
  <si>
    <r>
      <t xml:space="preserve">Clique aqui para consultar </t>
    </r>
    <r>
      <rPr>
        <b/>
        <u/>
        <sz val="11"/>
        <color rgb="FFFF0000"/>
        <rFont val="Calibri"/>
        <family val="2"/>
        <scheme val="minor"/>
      </rPr>
      <t>Valor Venal da PMF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</si>
</sst>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" xfId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3" fontId="0" fillId="3" borderId="1" xfId="0" applyNumberFormat="1" applyFill="1" applyBorder="1" applyAlignment="1" applyProtection="1">
      <alignment horizontal="center" vertical="center"/>
      <protection locked="0"/>
    </xf>
    <xf numFmtId="8" fontId="0" fillId="3" borderId="1" xfId="0" applyNumberFormat="1" applyFill="1" applyBorder="1" applyAlignment="1" applyProtection="1">
      <alignment horizontal="center" vertical="center"/>
      <protection locked="0"/>
    </xf>
    <xf numFmtId="9" fontId="0" fillId="3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right" vertical="center"/>
    </xf>
    <xf numFmtId="0" fontId="0" fillId="0" borderId="0" xfId="0" applyProtection="1"/>
    <xf numFmtId="0" fontId="0" fillId="0" borderId="0" xfId="0" applyAlignment="1" applyProtection="1">
      <alignment horizontal="left" vertical="center"/>
    </xf>
    <xf numFmtId="0" fontId="0" fillId="4" borderId="1" xfId="0" applyNumberFormat="1" applyFill="1" applyBorder="1" applyAlignment="1" applyProtection="1">
      <alignment horizontal="center" vertical="center"/>
    </xf>
    <xf numFmtId="8" fontId="0" fillId="4" borderId="1" xfId="0" applyNumberForma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</xf>
    <xf numFmtId="8" fontId="6" fillId="4" borderId="1" xfId="1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right" vertical="center"/>
    </xf>
    <xf numFmtId="0" fontId="1" fillId="6" borderId="6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justify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mf.sc.gov.br/servicos/sistema.php?servicoid=4622" TargetMode="External"/><Relationship Id="rId2" Type="http://schemas.openxmlformats.org/officeDocument/2006/relationships/hyperlink" Target="http://www.pmf.sc.gov.br/servicos/index.php?pagina=servpagina&amp;id=5227" TargetMode="External"/><Relationship Id="rId1" Type="http://schemas.openxmlformats.org/officeDocument/2006/relationships/hyperlink" Target="http://www.pmf.sc.gov.br/servicos/index.php?pagina=servpagina&amp;id=522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mf.sc.gov.br/servicos/index.php?pagina=servpagina&amp;id=5228" TargetMode="External"/><Relationship Id="rId1" Type="http://schemas.openxmlformats.org/officeDocument/2006/relationships/hyperlink" Target="http://www.pmf.sc.gov.br/servicos/index.php?pagina=servpagina&amp;id=5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1E898-12E1-4EE3-A072-22466D1E4B25}">
  <sheetPr>
    <pageSetUpPr fitToPage="1"/>
  </sheetPr>
  <dimension ref="A1:H30"/>
  <sheetViews>
    <sheetView tabSelected="1" workbookViewId="0">
      <selection activeCell="B7" sqref="B7"/>
    </sheetView>
  </sheetViews>
  <sheetFormatPr defaultRowHeight="14.5" x14ac:dyDescent="0.35"/>
  <cols>
    <col min="1" max="1" width="43.26953125" customWidth="1"/>
    <col min="2" max="2" width="64.90625" bestFit="1" customWidth="1"/>
  </cols>
  <sheetData>
    <row r="1" spans="1:8" x14ac:dyDescent="0.35">
      <c r="A1" s="27" t="s">
        <v>45</v>
      </c>
      <c r="B1" s="27"/>
      <c r="C1" s="17"/>
      <c r="D1" s="17"/>
      <c r="E1" s="17"/>
      <c r="F1" s="17"/>
      <c r="G1" s="17"/>
      <c r="H1" s="17"/>
    </row>
    <row r="2" spans="1:8" x14ac:dyDescent="0.35">
      <c r="A2" s="28" t="s">
        <v>46</v>
      </c>
      <c r="B2" s="28"/>
      <c r="C2" s="17"/>
      <c r="D2" s="17"/>
      <c r="E2" s="17"/>
      <c r="F2" s="17"/>
      <c r="G2" s="17"/>
      <c r="H2" s="17"/>
    </row>
    <row r="3" spans="1:8" x14ac:dyDescent="0.35">
      <c r="A3" s="14" t="s">
        <v>0</v>
      </c>
      <c r="B3" s="9"/>
      <c r="C3" s="17"/>
      <c r="D3" s="17"/>
      <c r="E3" s="17"/>
      <c r="F3" s="17"/>
      <c r="G3" s="17"/>
      <c r="H3" s="17"/>
    </row>
    <row r="4" spans="1:8" x14ac:dyDescent="0.35">
      <c r="A4" s="14" t="s">
        <v>1</v>
      </c>
      <c r="B4" s="10"/>
      <c r="C4" s="17"/>
      <c r="D4" s="17"/>
      <c r="E4" s="17"/>
      <c r="F4" s="17"/>
      <c r="G4" s="17"/>
      <c r="H4" s="17"/>
    </row>
    <row r="5" spans="1:8" ht="43.5" x14ac:dyDescent="0.35">
      <c r="A5" s="15" t="s">
        <v>44</v>
      </c>
      <c r="B5" s="10" t="s">
        <v>28</v>
      </c>
      <c r="C5" s="18"/>
      <c r="D5" s="17"/>
      <c r="E5" s="17"/>
      <c r="F5" s="17"/>
      <c r="G5" s="17"/>
      <c r="H5" s="17"/>
    </row>
    <row r="6" spans="1:8" x14ac:dyDescent="0.35">
      <c r="A6" s="14" t="s">
        <v>34</v>
      </c>
      <c r="B6" s="11">
        <v>390000</v>
      </c>
      <c r="C6" s="17"/>
      <c r="D6" s="17"/>
      <c r="E6" s="17"/>
      <c r="F6" s="17"/>
      <c r="G6" s="17"/>
      <c r="H6" s="17"/>
    </row>
    <row r="7" spans="1:8" x14ac:dyDescent="0.35">
      <c r="A7" s="14" t="s">
        <v>2</v>
      </c>
      <c r="B7" s="9"/>
      <c r="C7" s="17"/>
      <c r="D7" s="17"/>
      <c r="E7" s="17"/>
      <c r="F7" s="17"/>
      <c r="G7" s="17"/>
      <c r="H7" s="17"/>
    </row>
    <row r="8" spans="1:8" x14ac:dyDescent="0.35">
      <c r="A8" s="14" t="s">
        <v>3</v>
      </c>
      <c r="B8" s="9" t="s">
        <v>10</v>
      </c>
      <c r="C8" s="17"/>
      <c r="D8" s="17"/>
      <c r="E8" s="17"/>
      <c r="F8" s="17"/>
      <c r="G8" s="17"/>
      <c r="H8" s="17"/>
    </row>
    <row r="9" spans="1:8" x14ac:dyDescent="0.35">
      <c r="A9" s="14" t="s">
        <v>22</v>
      </c>
      <c r="B9" s="19" t="str">
        <f>IF(B7="","",IF(B7="Não","Não",IF(B8=Dados!B2,"Sim",IF(B8=Dados!B3,"Sim",IF(B8=Dados!B4,"Sim",IF(B8=Dados!B5,"Não",IF(B8=Dados!B6,"Não",IF(B8=Dados!B7,"Não",IF(B8=Dados!B8,"Não","")))))))))</f>
        <v/>
      </c>
      <c r="C9" s="17"/>
      <c r="D9" s="17"/>
      <c r="E9" s="17"/>
      <c r="F9" s="17"/>
      <c r="G9" s="17"/>
      <c r="H9" s="17"/>
    </row>
    <row r="10" spans="1:8" x14ac:dyDescent="0.35">
      <c r="A10" s="14" t="s">
        <v>48</v>
      </c>
      <c r="B10" s="9" t="s">
        <v>9</v>
      </c>
      <c r="C10" s="17"/>
      <c r="D10" s="17"/>
      <c r="E10" s="17"/>
      <c r="F10" s="17"/>
      <c r="G10" s="17"/>
      <c r="H10" s="17"/>
    </row>
    <row r="11" spans="1:8" x14ac:dyDescent="0.35">
      <c r="A11" s="16" t="s">
        <v>4</v>
      </c>
      <c r="B11" s="22" t="s">
        <v>23</v>
      </c>
      <c r="C11" s="17"/>
      <c r="D11" s="17"/>
      <c r="E11" s="17"/>
      <c r="F11" s="17"/>
      <c r="G11" s="17"/>
      <c r="H11" s="17"/>
    </row>
    <row r="12" spans="1:8" x14ac:dyDescent="0.35">
      <c r="A12" s="14" t="s">
        <v>5</v>
      </c>
      <c r="B12" s="12"/>
      <c r="C12" s="17"/>
      <c r="D12" s="17"/>
      <c r="E12" s="17"/>
      <c r="F12" s="17"/>
      <c r="G12" s="17"/>
      <c r="H12" s="17"/>
    </row>
    <row r="13" spans="1:8" x14ac:dyDescent="0.35">
      <c r="A13" s="14" t="s">
        <v>6</v>
      </c>
      <c r="B13" s="11">
        <v>337583.83</v>
      </c>
      <c r="C13" s="17"/>
      <c r="D13" s="17"/>
      <c r="E13" s="17"/>
      <c r="F13" s="17"/>
      <c r="G13" s="17"/>
      <c r="H13" s="17"/>
    </row>
    <row r="14" spans="1:8" x14ac:dyDescent="0.35">
      <c r="A14" s="14" t="s">
        <v>49</v>
      </c>
      <c r="B14" s="24" t="s">
        <v>53</v>
      </c>
      <c r="C14" s="17"/>
      <c r="D14" s="17"/>
      <c r="E14" s="17"/>
      <c r="F14" s="17"/>
      <c r="G14" s="17"/>
      <c r="H14" s="17"/>
    </row>
    <row r="15" spans="1:8" x14ac:dyDescent="0.35">
      <c r="A15" s="14" t="s">
        <v>32</v>
      </c>
      <c r="B15" s="20" t="str">
        <f>IF(B12="","",IF(B13="","",B12*B13*Dados!C7))</f>
        <v/>
      </c>
      <c r="C15" s="17"/>
      <c r="D15" s="17"/>
      <c r="E15" s="17"/>
      <c r="F15" s="17"/>
      <c r="G15" s="17"/>
      <c r="H15" s="17"/>
    </row>
    <row r="16" spans="1:8" x14ac:dyDescent="0.35">
      <c r="A16" s="14" t="s">
        <v>7</v>
      </c>
      <c r="B16" s="21" t="str">
        <f>IF(B13="","",IF(B12="","",IF(B7="","",IF(Dados!C13=6,Dados!D1,IF(6&lt;Dados!C13&gt;0,Dados!D2,"")))))</f>
        <v/>
      </c>
      <c r="C16" s="17"/>
      <c r="D16" s="17"/>
      <c r="E16" s="17"/>
      <c r="F16" s="17"/>
      <c r="G16" s="17"/>
      <c r="H16" s="17"/>
    </row>
    <row r="17" spans="1:8" ht="29" x14ac:dyDescent="0.35">
      <c r="A17" s="29" t="s">
        <v>50</v>
      </c>
      <c r="B17" s="23" t="s">
        <v>52</v>
      </c>
      <c r="C17" s="17"/>
      <c r="D17" s="17"/>
      <c r="E17" s="17"/>
      <c r="F17" s="17"/>
      <c r="G17" s="17"/>
      <c r="H17" s="17"/>
    </row>
    <row r="18" spans="1:8" ht="29" x14ac:dyDescent="0.35">
      <c r="A18" s="30"/>
      <c r="B18" s="23" t="s">
        <v>51</v>
      </c>
      <c r="C18" s="17"/>
      <c r="D18" s="17"/>
      <c r="E18" s="17"/>
      <c r="F18" s="17"/>
      <c r="G18" s="17"/>
      <c r="H18" s="17"/>
    </row>
    <row r="19" spans="1:8" ht="32.5" customHeight="1" x14ac:dyDescent="0.35">
      <c r="A19" s="31" t="s">
        <v>38</v>
      </c>
      <c r="B19" s="31"/>
      <c r="C19" s="17"/>
      <c r="D19" s="17"/>
      <c r="E19" s="17"/>
      <c r="F19" s="17"/>
      <c r="G19" s="17"/>
      <c r="H19" s="17"/>
    </row>
    <row r="20" spans="1:8" ht="59.5" customHeight="1" x14ac:dyDescent="0.35">
      <c r="A20" s="25" t="s">
        <v>42</v>
      </c>
      <c r="B20" s="25"/>
    </row>
    <row r="21" spans="1:8" ht="55" customHeight="1" x14ac:dyDescent="0.35">
      <c r="A21" s="25" t="s">
        <v>41</v>
      </c>
      <c r="B21" s="25"/>
    </row>
    <row r="22" spans="1:8" ht="34" customHeight="1" x14ac:dyDescent="0.35">
      <c r="A22" s="25" t="s">
        <v>40</v>
      </c>
      <c r="B22" s="25"/>
    </row>
    <row r="23" spans="1:8" ht="36.5" customHeight="1" x14ac:dyDescent="0.35">
      <c r="A23" s="25" t="s">
        <v>39</v>
      </c>
      <c r="B23" s="25"/>
    </row>
    <row r="24" spans="1:8" ht="31.5" customHeight="1" x14ac:dyDescent="0.35">
      <c r="A24" s="26" t="s">
        <v>43</v>
      </c>
      <c r="B24" s="26"/>
    </row>
    <row r="25" spans="1:8" x14ac:dyDescent="0.35">
      <c r="A25" s="13"/>
      <c r="B25" s="13"/>
    </row>
    <row r="26" spans="1:8" x14ac:dyDescent="0.35">
      <c r="A26" s="13"/>
      <c r="B26" s="13"/>
    </row>
    <row r="27" spans="1:8" x14ac:dyDescent="0.35">
      <c r="A27" s="13"/>
      <c r="B27" s="13"/>
    </row>
    <row r="28" spans="1:8" x14ac:dyDescent="0.35">
      <c r="A28" s="13"/>
      <c r="B28" s="13"/>
    </row>
    <row r="29" spans="1:8" x14ac:dyDescent="0.35">
      <c r="A29" s="13"/>
      <c r="B29" s="13"/>
    </row>
    <row r="30" spans="1:8" x14ac:dyDescent="0.35">
      <c r="A30" s="13"/>
      <c r="B30" s="13"/>
    </row>
  </sheetData>
  <sheetProtection algorithmName="SHA-512" hashValue="Km7wLaTWINO9FUwdP3HNO2KgEIErrB7ScUbJyRYDQSxKPQYW5I8Ni5PEBtz451/TqoFuXTLv7IUbsJnffVbscQ==" saltValue="pBTdP8nV4u6G346RyHmhWw==" spinCount="100000" sheet="1" sort="0" autoFilter="0" pivotTables="0"/>
  <mergeCells count="9">
    <mergeCell ref="A21:B21"/>
    <mergeCell ref="A22:B22"/>
    <mergeCell ref="A23:B23"/>
    <mergeCell ref="A24:B24"/>
    <mergeCell ref="A1:B1"/>
    <mergeCell ref="A2:B2"/>
    <mergeCell ref="A17:A18"/>
    <mergeCell ref="A19:B19"/>
    <mergeCell ref="A20:B20"/>
  </mergeCells>
  <hyperlinks>
    <hyperlink ref="B18" r:id="rId1" display="Clique aqui" xr:uid="{689B71E8-6D14-4669-B14A-D873EB23866E}"/>
    <hyperlink ref="B17" r:id="rId2" display="Clique aqui" xr:uid="{6B50ADBF-6511-4ACD-B31B-4C23F008B9CC}"/>
    <hyperlink ref="B14" r:id="rId3" xr:uid="{1567A1C8-87D7-409C-8A47-C734EACE9F97}"/>
  </hyperlinks>
  <pageMargins left="0.25" right="0.25" top="0.75" bottom="0.75" header="0.3" footer="0.3"/>
  <pageSetup paperSize="9" scale="92" orientation="portrait" horizontalDpi="1200" verticalDpi="1200"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045023D-2362-4FE0-89BA-9B582A83DB9F}">
          <x14:formula1>
            <xm:f>Dados!$A$1:$A$2</xm:f>
          </x14:formula1>
          <xm:sqref>B7 B10</xm:sqref>
        </x14:dataValidation>
        <x14:dataValidation type="list" allowBlank="1" showInputMessage="1" showErrorMessage="1" xr:uid="{6529B43F-C7BA-4F2F-8FDD-C5B6DA3FAAD5}">
          <x14:formula1>
            <xm:f>Dados!$C$1:$C$6</xm:f>
          </x14:formula1>
          <xm:sqref>B11</xm:sqref>
        </x14:dataValidation>
        <x14:dataValidation type="list" allowBlank="1" showInputMessage="1" showErrorMessage="1" xr:uid="{0E6058AE-314F-4E5B-AA6F-3DB3A1C2E6ED}">
          <x14:formula1>
            <xm:f>Dados!$E$1:$E$3</xm:f>
          </x14:formula1>
          <xm:sqref>B5</xm:sqref>
        </x14:dataValidation>
        <x14:dataValidation type="list" allowBlank="1" showInputMessage="1" showErrorMessage="1" xr:uid="{6806427C-7B54-42E1-B6A9-8C78767F686C}">
          <x14:formula1>
            <xm:f>Dados!$B$1:$B$8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AB408-4EF5-4C3E-BB94-C536B390A85A}">
  <dimension ref="A1:F13"/>
  <sheetViews>
    <sheetView topLeftCell="B1" workbookViewId="0">
      <selection activeCell="D4" sqref="D4"/>
    </sheetView>
  </sheetViews>
  <sheetFormatPr defaultRowHeight="14.5" x14ac:dyDescent="0.35"/>
  <cols>
    <col min="2" max="2" width="39.36328125" bestFit="1" customWidth="1"/>
    <col min="3" max="3" width="81.7265625" bestFit="1" customWidth="1"/>
    <col min="4" max="4" width="37.1796875" bestFit="1" customWidth="1"/>
    <col min="5" max="5" width="43.81640625" bestFit="1" customWidth="1"/>
    <col min="6" max="6" width="64.90625" bestFit="1" customWidth="1"/>
  </cols>
  <sheetData>
    <row r="1" spans="1:6" x14ac:dyDescent="0.35">
      <c r="A1" s="4" t="s">
        <v>8</v>
      </c>
      <c r="B1" s="1" t="s">
        <v>37</v>
      </c>
      <c r="C1" s="5" t="s">
        <v>23</v>
      </c>
      <c r="D1" s="1" t="s">
        <v>24</v>
      </c>
      <c r="E1" s="6" t="s">
        <v>26</v>
      </c>
      <c r="F1" s="8" t="s">
        <v>35</v>
      </c>
    </row>
    <row r="2" spans="1:6" x14ac:dyDescent="0.35">
      <c r="A2" s="2" t="s">
        <v>9</v>
      </c>
      <c r="B2" s="1" t="s">
        <v>10</v>
      </c>
      <c r="C2" s="5" t="s">
        <v>17</v>
      </c>
      <c r="D2" s="1" t="s">
        <v>25</v>
      </c>
      <c r="E2" s="6" t="s">
        <v>27</v>
      </c>
      <c r="F2" s="8" t="s">
        <v>36</v>
      </c>
    </row>
    <row r="3" spans="1:6" x14ac:dyDescent="0.35">
      <c r="B3" s="1" t="s">
        <v>11</v>
      </c>
      <c r="C3" s="5" t="s">
        <v>18</v>
      </c>
      <c r="D3" t="s">
        <v>47</v>
      </c>
      <c r="E3" s="6" t="s">
        <v>28</v>
      </c>
    </row>
    <row r="4" spans="1:6" x14ac:dyDescent="0.35">
      <c r="B4" s="1" t="s">
        <v>12</v>
      </c>
      <c r="C4" s="5" t="s">
        <v>19</v>
      </c>
    </row>
    <row r="5" spans="1:6" x14ac:dyDescent="0.35">
      <c r="B5" s="1" t="s">
        <v>13</v>
      </c>
      <c r="C5" s="5" t="s">
        <v>20</v>
      </c>
    </row>
    <row r="6" spans="1:6" x14ac:dyDescent="0.35">
      <c r="B6" s="1" t="s">
        <v>14</v>
      </c>
      <c r="C6" s="5" t="s">
        <v>21</v>
      </c>
    </row>
    <row r="7" spans="1:6" x14ac:dyDescent="0.35">
      <c r="B7" s="1" t="s">
        <v>15</v>
      </c>
      <c r="C7" s="3">
        <f>IF(Verifica_tipo!$B$11=Dados!$C$1,1,IF(Verifica_tipo!$B$11=Dados!$C$2,0.666666,IF(Verifica_tipo!$B$11=Dados!$C$3,0.333333,IF(Verifica_tipo!$B$11=Dados!$C$4,0.666666,IF(Verifica_tipo!$B$11=Dados!$C$5,0.333333,IF(Verifica_tipo!$B$11=Dados!$C$6,1,""))))))</f>
        <v>1</v>
      </c>
    </row>
    <row r="8" spans="1:6" x14ac:dyDescent="0.35">
      <c r="B8" s="1" t="s">
        <v>16</v>
      </c>
    </row>
    <row r="10" spans="1:6" x14ac:dyDescent="0.35">
      <c r="B10" s="7" t="s">
        <v>29</v>
      </c>
      <c r="C10" s="3">
        <f>IF(Verifica_tipo!$B$11=Dados!$C$1,2,IF(Verifica_tipo!$B$11=Dados!$C$2,1,IF(Verifica_tipo!$B$11=Dados!$C$3,1,IF(Verifica_tipo!$B$11=Dados!$C$4,1,IF(Verifica_tipo!$B$11=Dados!$C$5,1,IF(Verifica_tipo!$B$11=Dados!$C$6,1,""))))))</f>
        <v>2</v>
      </c>
      <c r="D10" t="s">
        <v>31</v>
      </c>
    </row>
    <row r="11" spans="1:6" x14ac:dyDescent="0.35">
      <c r="B11" s="7" t="s">
        <v>30</v>
      </c>
      <c r="C11" s="3">
        <f>IF(Verifica_tipo!B13="","",IF(Verifica_tipo!B10="Sim",2,IF(Verifica_tipo!B15&lt;=Verifica_tipo!B6,2,IF(Verifica_tipo!B15&gt;Verifica_tipo!B6,1,""))))</f>
        <v>1</v>
      </c>
      <c r="D11" t="s">
        <v>31</v>
      </c>
    </row>
    <row r="12" spans="1:6" x14ac:dyDescent="0.35">
      <c r="B12" s="7" t="s">
        <v>33</v>
      </c>
      <c r="C12" s="3">
        <f>IF(Verifica_tipo!B5=Dados!E2,1,IF(Verifica_tipo!B5=Dados!E3,2,IF(Verifica_tipo!B5=Dados!E1,2,"")))</f>
        <v>2</v>
      </c>
      <c r="D12" t="s">
        <v>31</v>
      </c>
    </row>
    <row r="13" spans="1:6" x14ac:dyDescent="0.35">
      <c r="C13" s="3">
        <f>SUM(C10:C12)</f>
        <v>5</v>
      </c>
    </row>
  </sheetData>
  <sheetProtection algorithmName="SHA-512" hashValue="raZNHMaDgNes2PEvWgKj7ejwMHzXs0ShgiuhU+t66XiWzRftQNU+bNaTUpQXobAqj03yZy0MKO33qKywAcVX7g==" saltValue="f9ShfN5VLarQTqj6meTHQA==" spinCount="100000" sheet="1" objects="1" scenarios="1"/>
  <hyperlinks>
    <hyperlink ref="F1" r:id="rId1" xr:uid="{500C79D5-CEA5-41AC-8269-1CA122BC5BE6}"/>
    <hyperlink ref="F2" r:id="rId2" xr:uid="{324409B1-DB2E-49EB-B6D1-33243F2E53BE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Verifica_tipo</vt:lpstr>
      <vt:lpstr>Dados</vt:lpstr>
      <vt:lpstr>Verifica_tipo!Area_de_impressao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Georges Filizzola</dc:creator>
  <cp:lastModifiedBy>Georges Filizzola</cp:lastModifiedBy>
  <cp:lastPrinted>2020-05-27T18:51:14Z</cp:lastPrinted>
  <dcterms:created xsi:type="dcterms:W3CDTF">2020-05-27T16:52:50Z</dcterms:created>
  <dcterms:modified xsi:type="dcterms:W3CDTF">2020-05-28T17:33:37Z</dcterms:modified>
</cp:coreProperties>
</file>